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35" activeTab="6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45621"/>
</workbook>
</file>

<file path=xl/calcChain.xml><?xml version="1.0" encoding="utf-8"?>
<calcChain xmlns="http://schemas.openxmlformats.org/spreadsheetml/2006/main">
  <c r="I59" i="7" l="1"/>
  <c r="H7" i="7" l="1"/>
  <c r="H28" i="7"/>
  <c r="H56" i="7"/>
  <c r="E59" i="7" l="1"/>
  <c r="H59" i="7"/>
  <c r="G59" i="7"/>
  <c r="G58" i="7" s="1"/>
  <c r="F59" i="7"/>
  <c r="I14" i="7"/>
  <c r="H14" i="7"/>
  <c r="G14" i="7"/>
  <c r="F14" i="7"/>
  <c r="E14" i="7"/>
  <c r="I63" i="7"/>
  <c r="H63" i="7"/>
  <c r="G63" i="7"/>
  <c r="E63" i="7"/>
  <c r="F63" i="7"/>
  <c r="I58" i="7"/>
  <c r="H58" i="7"/>
  <c r="E58" i="7"/>
  <c r="F58" i="7" l="1"/>
  <c r="F45" i="8"/>
  <c r="E45" i="8"/>
  <c r="D45" i="8"/>
  <c r="C45" i="8"/>
  <c r="B45" i="8"/>
  <c r="F19" i="8"/>
  <c r="E19" i="8"/>
  <c r="D19" i="8"/>
  <c r="C19" i="8"/>
  <c r="B19" i="8"/>
  <c r="I87" i="7" l="1"/>
  <c r="H87" i="7"/>
  <c r="G87" i="7"/>
  <c r="F87" i="7"/>
  <c r="I86" i="7"/>
  <c r="H86" i="7"/>
  <c r="G86" i="7"/>
  <c r="F86" i="7"/>
  <c r="E87" i="7"/>
  <c r="E86" i="7" s="1"/>
  <c r="I83" i="7"/>
  <c r="I82" i="7" s="1"/>
  <c r="H83" i="7"/>
  <c r="H82" i="7" s="1"/>
  <c r="G83" i="7"/>
  <c r="G82" i="7" s="1"/>
  <c r="F83" i="7"/>
  <c r="F82" i="7" s="1"/>
  <c r="E83" i="7"/>
  <c r="E82" i="7" s="1"/>
  <c r="I93" i="7"/>
  <c r="I92" i="7" s="1"/>
  <c r="H93" i="7"/>
  <c r="H92" i="7" s="1"/>
  <c r="I90" i="7"/>
  <c r="I89" i="7" s="1"/>
  <c r="H90" i="7"/>
  <c r="H89" i="7" s="1"/>
  <c r="I79" i="7"/>
  <c r="H79" i="7"/>
  <c r="I75" i="7"/>
  <c r="H75" i="7"/>
  <c r="H74" i="7" s="1"/>
  <c r="I72" i="7"/>
  <c r="H72" i="7"/>
  <c r="I69" i="7"/>
  <c r="H69" i="7"/>
  <c r="I66" i="7"/>
  <c r="I65" i="7" s="1"/>
  <c r="H66" i="7"/>
  <c r="H65" i="7" s="1"/>
  <c r="I53" i="7"/>
  <c r="I52" i="7" s="1"/>
  <c r="I51" i="7" s="1"/>
  <c r="I50" i="7" s="1"/>
  <c r="H53" i="7"/>
  <c r="H52" i="7" s="1"/>
  <c r="H51" i="7" s="1"/>
  <c r="H50" i="7" s="1"/>
  <c r="I46" i="7"/>
  <c r="I45" i="7" s="1"/>
  <c r="H46" i="7"/>
  <c r="H45" i="7" s="1"/>
  <c r="I42" i="7"/>
  <c r="I41" i="7" s="1"/>
  <c r="H42" i="7"/>
  <c r="H41" i="7" s="1"/>
  <c r="I38" i="7"/>
  <c r="I37" i="7" s="1"/>
  <c r="H38" i="7"/>
  <c r="H37" i="7" s="1"/>
  <c r="I34" i="7"/>
  <c r="I33" i="7" s="1"/>
  <c r="H34" i="7"/>
  <c r="H33" i="7" s="1"/>
  <c r="I30" i="7"/>
  <c r="I29" i="7" s="1"/>
  <c r="H30" i="7"/>
  <c r="H29" i="7" s="1"/>
  <c r="I25" i="7"/>
  <c r="I24" i="7" s="1"/>
  <c r="H25" i="7"/>
  <c r="H24" i="7" s="1"/>
  <c r="I20" i="7"/>
  <c r="I19" i="7" s="1"/>
  <c r="H20" i="7"/>
  <c r="H19" i="7" s="1"/>
  <c r="I17" i="7"/>
  <c r="I16" i="7" s="1"/>
  <c r="H17" i="7"/>
  <c r="H16" i="7" s="1"/>
  <c r="I10" i="7"/>
  <c r="I9" i="7" s="1"/>
  <c r="H10" i="7"/>
  <c r="H9" i="7" s="1"/>
  <c r="F53" i="8"/>
  <c r="E53" i="8"/>
  <c r="F51" i="8"/>
  <c r="E51" i="8"/>
  <c r="F43" i="8"/>
  <c r="E43" i="8"/>
  <c r="F41" i="8"/>
  <c r="E41" i="8"/>
  <c r="F37" i="8"/>
  <c r="E37" i="8"/>
  <c r="F29" i="8"/>
  <c r="E29" i="8"/>
  <c r="F27" i="8"/>
  <c r="E27" i="8"/>
  <c r="F25" i="8"/>
  <c r="E25" i="8"/>
  <c r="F17" i="8"/>
  <c r="E17" i="8"/>
  <c r="F15" i="8"/>
  <c r="E15" i="8"/>
  <c r="F11" i="8"/>
  <c r="E11" i="8"/>
  <c r="G39" i="3"/>
  <c r="I74" i="7" l="1"/>
  <c r="H81" i="7"/>
  <c r="H68" i="7"/>
  <c r="F36" i="8"/>
  <c r="E36" i="8"/>
  <c r="I81" i="7"/>
  <c r="I68" i="7"/>
  <c r="I28" i="7"/>
  <c r="I7" i="7" s="1"/>
  <c r="E10" i="8"/>
  <c r="F10" i="8"/>
  <c r="G38" i="3"/>
  <c r="H36" i="3"/>
  <c r="G36" i="3"/>
  <c r="H32" i="3"/>
  <c r="G32" i="3"/>
  <c r="H27" i="3"/>
  <c r="G27" i="3"/>
  <c r="H20" i="3"/>
  <c r="G20" i="3"/>
  <c r="H18" i="3"/>
  <c r="G18" i="3"/>
  <c r="H11" i="3"/>
  <c r="G11" i="3"/>
  <c r="I56" i="7" l="1"/>
  <c r="G26" i="3"/>
  <c r="H26" i="3"/>
  <c r="H10" i="3"/>
  <c r="G10" i="3"/>
  <c r="J37" i="10"/>
  <c r="H39" i="3" l="1"/>
  <c r="H38" i="3" s="1"/>
  <c r="E42" i="7"/>
  <c r="E17" i="7"/>
  <c r="G20" i="7"/>
  <c r="F20" i="7"/>
  <c r="G25" i="7"/>
  <c r="F25" i="7"/>
  <c r="E25" i="7"/>
  <c r="F34" i="7" l="1"/>
  <c r="F33" i="7" s="1"/>
  <c r="E34" i="7"/>
  <c r="E33" i="7" s="1"/>
  <c r="G34" i="7"/>
  <c r="G33" i="7" s="1"/>
  <c r="F19" i="7"/>
  <c r="E20" i="7"/>
  <c r="E19" i="7" s="1"/>
  <c r="G38" i="7"/>
  <c r="G37" i="7" s="1"/>
  <c r="F38" i="7"/>
  <c r="F37" i="7" s="1"/>
  <c r="E38" i="7"/>
  <c r="E37" i="7" s="1"/>
  <c r="F17" i="7"/>
  <c r="F16" i="7" s="1"/>
  <c r="E16" i="7"/>
  <c r="F24" i="7"/>
  <c r="E24" i="7"/>
  <c r="F42" i="7"/>
  <c r="F41" i="7" s="1"/>
  <c r="E41" i="7"/>
  <c r="F46" i="7"/>
  <c r="F45" i="7" s="1"/>
  <c r="E46" i="7"/>
  <c r="E45" i="7" s="1"/>
  <c r="E10" i="7"/>
  <c r="E9" i="7" s="1"/>
  <c r="F10" i="7"/>
  <c r="F9" i="7" s="1"/>
  <c r="G10" i="7" l="1"/>
  <c r="G9" i="7" s="1"/>
  <c r="G19" i="7"/>
  <c r="F30" i="7"/>
  <c r="F29" i="7" s="1"/>
  <c r="F28" i="7" s="1"/>
  <c r="F7" i="7" s="1"/>
  <c r="E30" i="7"/>
  <c r="E29" i="7" s="1"/>
  <c r="E28" i="7" s="1"/>
  <c r="E7" i="7" s="1"/>
  <c r="G30" i="7"/>
  <c r="G29" i="7" s="1"/>
  <c r="F66" i="7"/>
  <c r="E66" i="7"/>
  <c r="G46" i="7"/>
  <c r="G45" i="7" s="1"/>
  <c r="G42" i="7"/>
  <c r="G41" i="7" s="1"/>
  <c r="G24" i="7"/>
  <c r="F90" i="7"/>
  <c r="F89" i="7" s="1"/>
  <c r="E90" i="7"/>
  <c r="E89" i="7" s="1"/>
  <c r="F93" i="7"/>
  <c r="F92" i="7" s="1"/>
  <c r="E93" i="7"/>
  <c r="E92" i="7" s="1"/>
  <c r="G28" i="7" l="1"/>
  <c r="F81" i="7"/>
  <c r="E81" i="7"/>
  <c r="G93" i="7" l="1"/>
  <c r="G92" i="7" s="1"/>
  <c r="G90" i="7"/>
  <c r="G89" i="7" s="1"/>
  <c r="F65" i="7"/>
  <c r="E65" i="7"/>
  <c r="F69" i="7"/>
  <c r="E69" i="7"/>
  <c r="F72" i="7"/>
  <c r="E72" i="7"/>
  <c r="F75" i="7"/>
  <c r="E75" i="7"/>
  <c r="G75" i="7"/>
  <c r="F79" i="7"/>
  <c r="E79" i="7"/>
  <c r="G79" i="7"/>
  <c r="G72" i="7"/>
  <c r="G69" i="7"/>
  <c r="G66" i="7"/>
  <c r="G65" i="7" s="1"/>
  <c r="G17" i="7"/>
  <c r="G16" i="7" s="1"/>
  <c r="G7" i="7" s="1"/>
  <c r="F53" i="7"/>
  <c r="F52" i="7" s="1"/>
  <c r="F51" i="7" s="1"/>
  <c r="F50" i="7" s="1"/>
  <c r="E53" i="7"/>
  <c r="E52" i="7" s="1"/>
  <c r="E51" i="7" s="1"/>
  <c r="E50" i="7" s="1"/>
  <c r="G53" i="7"/>
  <c r="G52" i="7" s="1"/>
  <c r="G51" i="7" s="1"/>
  <c r="G50" i="7" s="1"/>
  <c r="G68" i="7" l="1"/>
  <c r="G56" i="7" s="1"/>
  <c r="G74" i="7"/>
  <c r="E74" i="7"/>
  <c r="E68" i="7"/>
  <c r="G81" i="7"/>
  <c r="F74" i="7"/>
  <c r="F56" i="7" s="1"/>
  <c r="F68" i="7"/>
  <c r="E56" i="7" l="1"/>
  <c r="C37" i="8"/>
  <c r="B37" i="8"/>
  <c r="D37" i="8"/>
  <c r="C11" i="8"/>
  <c r="B11" i="8"/>
  <c r="D11" i="8"/>
  <c r="F13" i="9" l="1"/>
  <c r="E13" i="9"/>
  <c r="D13" i="9"/>
  <c r="C13" i="9"/>
  <c r="B13" i="9"/>
  <c r="F16" i="9"/>
  <c r="E16" i="9"/>
  <c r="D16" i="9"/>
  <c r="C16" i="9"/>
  <c r="B16" i="9"/>
  <c r="E8" i="9"/>
  <c r="D8" i="9"/>
  <c r="F9" i="9"/>
  <c r="F8" i="9" s="1"/>
  <c r="E9" i="9"/>
  <c r="D9" i="9"/>
  <c r="C9" i="9"/>
  <c r="C8" i="9" s="1"/>
  <c r="B9" i="9"/>
  <c r="B8" i="9" s="1"/>
  <c r="D12" i="9" l="1"/>
  <c r="F12" i="9"/>
  <c r="E12" i="9"/>
  <c r="C12" i="9"/>
  <c r="B12" i="9"/>
  <c r="F11" i="5"/>
  <c r="F10" i="5" s="1"/>
  <c r="E11" i="5"/>
  <c r="E10" i="5" s="1"/>
  <c r="D11" i="5"/>
  <c r="D10" i="5" s="1"/>
  <c r="C11" i="5"/>
  <c r="C10" i="5" s="1"/>
  <c r="B11" i="5"/>
  <c r="B10" i="5" s="1"/>
  <c r="H9" i="6" l="1"/>
  <c r="H8" i="6" s="1"/>
  <c r="G9" i="6"/>
  <c r="G8" i="6" s="1"/>
  <c r="F9" i="6"/>
  <c r="F8" i="6" s="1"/>
  <c r="E9" i="6"/>
  <c r="E8" i="6" s="1"/>
  <c r="D9" i="6"/>
  <c r="D8" i="6" s="1"/>
  <c r="H13" i="6"/>
  <c r="H12" i="6" s="1"/>
  <c r="G13" i="6"/>
  <c r="G12" i="6" s="1"/>
  <c r="F13" i="6"/>
  <c r="F12" i="6" s="1"/>
  <c r="E13" i="6"/>
  <c r="E12" i="6" s="1"/>
  <c r="D13" i="6"/>
  <c r="D12" i="6" s="1"/>
  <c r="F56" i="8" l="1"/>
  <c r="F55" i="8" s="1"/>
  <c r="E56" i="8"/>
  <c r="E55" i="8" s="1"/>
  <c r="D53" i="8" l="1"/>
  <c r="C53" i="8"/>
  <c r="D51" i="8"/>
  <c r="C51" i="8"/>
  <c r="D43" i="8"/>
  <c r="C43" i="8"/>
  <c r="D41" i="8"/>
  <c r="C41" i="8"/>
  <c r="D29" i="8"/>
  <c r="C29" i="8"/>
  <c r="D27" i="8"/>
  <c r="C27" i="8"/>
  <c r="D25" i="8"/>
  <c r="C25" i="8"/>
  <c r="D17" i="8"/>
  <c r="C17" i="8"/>
  <c r="D15" i="8"/>
  <c r="C15" i="8"/>
  <c r="D36" i="8" l="1"/>
  <c r="D10" i="8"/>
  <c r="C36" i="8"/>
  <c r="C10" i="8"/>
  <c r="C56" i="8" l="1"/>
  <c r="C55" i="8" s="1"/>
  <c r="D56" i="8"/>
  <c r="D55" i="8" s="1"/>
  <c r="B29" i="8"/>
  <c r="B53" i="8"/>
  <c r="B51" i="8"/>
  <c r="B43" i="8"/>
  <c r="B41" i="8"/>
  <c r="B27" i="8"/>
  <c r="B25" i="8"/>
  <c r="B17" i="8"/>
  <c r="B15" i="8"/>
  <c r="B36" i="8" l="1"/>
  <c r="B10" i="8"/>
  <c r="F20" i="3"/>
  <c r="E20" i="3"/>
  <c r="D20" i="3"/>
  <c r="B56" i="8" l="1"/>
  <c r="B55" i="8" s="1"/>
  <c r="F36" i="3"/>
  <c r="E36" i="3"/>
  <c r="D36" i="3"/>
  <c r="F32" i="3"/>
  <c r="E32" i="3"/>
  <c r="D32" i="3"/>
  <c r="F27" i="3"/>
  <c r="E27" i="3"/>
  <c r="D27" i="3"/>
  <c r="F18" i="3"/>
  <c r="E18" i="3"/>
  <c r="D18" i="3"/>
  <c r="F11" i="3"/>
  <c r="E11" i="3"/>
  <c r="D11" i="3"/>
  <c r="E26" i="3" l="1"/>
  <c r="D26" i="3"/>
  <c r="E10" i="3"/>
  <c r="F26" i="3"/>
  <c r="F10" i="3"/>
  <c r="D10" i="3"/>
  <c r="D39" i="3" s="1"/>
  <c r="J21" i="10"/>
  <c r="I21" i="10"/>
  <c r="H21" i="10"/>
  <c r="G21" i="10"/>
  <c r="F21" i="10"/>
  <c r="J11" i="10"/>
  <c r="I11" i="10"/>
  <c r="H11" i="10"/>
  <c r="G11" i="10"/>
  <c r="F11" i="10"/>
  <c r="J8" i="10"/>
  <c r="I8" i="10"/>
  <c r="H8" i="10"/>
  <c r="G8" i="10"/>
  <c r="F8" i="10"/>
  <c r="I14" i="10" l="1"/>
  <c r="J14" i="10"/>
  <c r="J22" i="10" s="1"/>
  <c r="J28" i="10" s="1"/>
  <c r="J29" i="10" s="1"/>
  <c r="H14" i="10"/>
  <c r="H22" i="10" s="1"/>
  <c r="H28" i="10" s="1"/>
  <c r="H29" i="10" s="1"/>
  <c r="G14" i="10"/>
  <c r="F14" i="10"/>
  <c r="F22" i="10" s="1"/>
  <c r="I22" i="10"/>
  <c r="I28" i="10" s="1"/>
  <c r="I29" i="10" s="1"/>
  <c r="G22" i="10"/>
  <c r="G28" i="10" s="1"/>
  <c r="G29" i="10" s="1"/>
  <c r="D38" i="3"/>
  <c r="E39" i="3"/>
  <c r="E38" i="3" s="1"/>
  <c r="F39" i="3"/>
  <c r="F38" i="3" s="1"/>
  <c r="F28" i="10" l="1"/>
  <c r="F29" i="10" s="1"/>
  <c r="F36" i="10"/>
  <c r="F37" i="10" l="1"/>
  <c r="G37" i="10"/>
  <c r="H37" i="10" l="1"/>
  <c r="I37" i="10" l="1"/>
</calcChain>
</file>

<file path=xl/sharedStrings.xml><?xml version="1.0" encoding="utf-8"?>
<sst xmlns="http://schemas.openxmlformats.org/spreadsheetml/2006/main" count="305" uniqueCount="124">
  <si>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</si>
  <si>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</si>
  <si>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</si>
  <si>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</si>
  <si>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</si>
  <si>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</si>
  <si>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</si>
  <si>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</si>
  <si>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</si>
  <si>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</si>
  <si>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</si>
  <si>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</si>
  <si>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</si>
  <si>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</si>
  <si>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</si>
  <si>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</si>
  <si>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</si>
  <si>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</si>
  <si>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</si>
  <si>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</si>
  <si>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</si>
  <si>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</si>
  <si>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</si>
  <si>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</si>
  <si>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</si>
  <si>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NAZIV PROGRAMA</t>
  </si>
  <si>
    <t>Naziv izvora financiranja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</si>
  <si>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</si>
  <si>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</si>
  <si>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</si>
  <si>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</si>
  <si>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</si>
  <si>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</si>
  <si>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</si>
  <si>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2023.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</si>
  <si>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</si>
  <si>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</si>
  <si>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</si>
  <si>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</si>
  <si>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</si>
  <si>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</si>
  <si>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</si>
  <si>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</si>
  <si>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</si>
  <si>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</si>
  <si>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</si>
  <si>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</si>
  <si>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</si>
  <si>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</si>
  <si>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</si>
  <si>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</si>
  <si>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</si>
  <si>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</si>
  <si>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</si>
  <si>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</si>
  <si>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</si>
  <si>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</si>
  <si>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</si>
  <si>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</si>
  <si>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</si>
  <si>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</si>
  <si>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</si>
  <si>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</si>
  <si>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</si>
  <si>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</si>
  <si>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</si>
  <si>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</si>
  <si>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</si>
  <si>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</si>
  <si>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imovine</t>
  </si>
  <si>
    <t>Prihodi od upravnih i administrativnih pristojbi, pristojbi po posebnim propisima i naknadama</t>
  </si>
  <si>
    <t>Prihodi od prodaje proizvoda i roba te pruženih usluga i prihodi od donacija</t>
  </si>
  <si>
    <t>Ostali prihodi</t>
  </si>
  <si>
    <t>Financijski rashodi</t>
  </si>
  <si>
    <t>Ostali rashodi</t>
  </si>
  <si>
    <t>Rashodi za dodatna ulaganja na nefinancijskoj imovini</t>
  </si>
  <si>
    <t>Višak / Manjak</t>
  </si>
  <si>
    <t>Višak / manjak prihoda</t>
  </si>
  <si>
    <t>6 Donacije</t>
  </si>
  <si>
    <t xml:space="preserve">  51 Pomoći</t>
  </si>
  <si>
    <t xml:space="preserve">  61 Donacije</t>
  </si>
  <si>
    <t>7 Prihodi od nefinancijske imovine i nadoknade šteta s osnova osigurnja</t>
  </si>
  <si>
    <t xml:space="preserve">  71 Prihodi od prodaje materijalne imovine</t>
  </si>
  <si>
    <t xml:space="preserve">  45 Prihodi od Županije</t>
  </si>
  <si>
    <t xml:space="preserve">  413 Opći prihodi i primici</t>
  </si>
  <si>
    <t xml:space="preserve">  41 Ostali prihodi za posebne namjene</t>
  </si>
  <si>
    <t>8 Primici od financijske imovine i zaduživanja</t>
  </si>
  <si>
    <t xml:space="preserve">  84 Primici od zaduživanja</t>
  </si>
  <si>
    <t>9 Višak / Manjak</t>
  </si>
  <si>
    <t xml:space="preserve">  413 Višak / manjak prihoda</t>
  </si>
  <si>
    <t xml:space="preserve">  51 Pomoći Min</t>
  </si>
  <si>
    <t xml:space="preserve">  54 Pomoći EU</t>
  </si>
  <si>
    <t xml:space="preserve">  57 Pomoći HZZZ</t>
  </si>
  <si>
    <t>07 ZDRAVSTVO</t>
  </si>
  <si>
    <t>0732 Usluge specijalističkih bolnica</t>
  </si>
  <si>
    <t xml:space="preserve">  54 Prihodi od Županije</t>
  </si>
  <si>
    <t xml:space="preserve">  11 Prihodi od Županije</t>
  </si>
  <si>
    <t>PROGRAM 2512</t>
  </si>
  <si>
    <t>Djelatnost ustanova u zdravstvu</t>
  </si>
  <si>
    <t>Aktivnost 2512-01</t>
  </si>
  <si>
    <t>Administracija i upravljanje</t>
  </si>
  <si>
    <t>Aktivnost 2512-02</t>
  </si>
  <si>
    <t>Investicijsko i tekuće održavanje</t>
  </si>
  <si>
    <t>413 Opći prihodi i primici</t>
  </si>
  <si>
    <t xml:space="preserve"> 45 Prihodi od Županije</t>
  </si>
  <si>
    <t>Kapitalni projekt KP 2512-03</t>
  </si>
  <si>
    <t>INVESTICIJSKO ULAGANJE</t>
  </si>
  <si>
    <t xml:space="preserve"> 11 Prihodi od Županije</t>
  </si>
  <si>
    <t>Izdaci za otplatu glavnice kredita i zajmova</t>
  </si>
  <si>
    <t xml:space="preserve">   54 Pomoći od EU</t>
  </si>
  <si>
    <t xml:space="preserve">   51 Pomoći projekti RH</t>
  </si>
  <si>
    <t>7 Prihodi od nefinancijske imovine</t>
  </si>
  <si>
    <t xml:space="preserve">   57 HZZZ pripravnici</t>
  </si>
  <si>
    <t xml:space="preserve">   5291 Tekuće pomoći od HZZO-a</t>
  </si>
  <si>
    <t>Izvršenje I-X 2023.</t>
  </si>
  <si>
    <t>I Rebalans Plana 2023.</t>
  </si>
  <si>
    <t>II Rebalans Plana 2023.</t>
  </si>
  <si>
    <t>III Rebalans Plana 2023.</t>
  </si>
  <si>
    <t>III REBALANS FINANCIJSKOG PLAN PSIHIJATRIJSKE BOLNICE UGLJAN 
ZA 2023. GODINU</t>
  </si>
  <si>
    <t>I Rebalans Plana za 2023.</t>
  </si>
  <si>
    <t>II Rebalans Plana za 2023.</t>
  </si>
  <si>
    <t>III Rebalans Plana za 2023.</t>
  </si>
  <si>
    <t xml:space="preserve">  5291 Pomoći HZZO Sanacija</t>
  </si>
  <si>
    <t xml:space="preserve">  41 Pomoći HZZO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</si>
</sst>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.00_-;\-* #,##0.00_-;_-* &quot;-&quot;??_-;_-@_-"/>
  </numFmts>
  <fonts count="5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1"/>
    </font>
    <font>
      <b/>
      <sz val="11"/>
      <color indexed="8"/>
      <name val="Calibri"/>
      <family val="2"/>
      <charset val="238"/>
    </font>
    <font>
      <sz val="10"/>
      <color indexed="8"/>
      <name val="MS Sans Serif"/>
      <family val="2"/>
      <charset val="238"/>
    </font>
    <font>
      <sz val="9.85"/>
      <color indexed="8"/>
      <name val="Times New Roman"/>
      <family val="1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74">
    <xf numFmtId="0" fontId="0" fillId="0" borderId="0"/>
    <xf numFmtId="0" fontId="7" fillId="0" borderId="0"/>
    <xf numFmtId="0" fontId="7" fillId="0" borderId="0"/>
    <xf numFmtId="0" fontId="21" fillId="0" borderId="0"/>
    <xf numFmtId="164" fontId="23" fillId="0" borderId="0"/>
    <xf numFmtId="0" fontId="24" fillId="0" borderId="0">
      <alignment vertical="top"/>
      <protection locked="0"/>
    </xf>
    <xf numFmtId="0" fontId="25" fillId="0" borderId="0"/>
    <xf numFmtId="0" fontId="22" fillId="0" borderId="0"/>
    <xf numFmtId="0" fontId="23" fillId="0" borderId="0"/>
    <xf numFmtId="164" fontId="7" fillId="0" borderId="0" applyFont="0" applyFill="0" applyBorder="0" applyAlignment="0" applyProtection="0"/>
    <xf numFmtId="0" fontId="7" fillId="0" borderId="0"/>
    <xf numFmtId="0" fontId="30" fillId="0" borderId="0"/>
    <xf numFmtId="0" fontId="7" fillId="0" borderId="0"/>
    <xf numFmtId="0" fontId="7" fillId="0" borderId="0"/>
    <xf numFmtId="0" fontId="29" fillId="0" borderId="0"/>
    <xf numFmtId="0" fontId="31" fillId="0" borderId="0"/>
    <xf numFmtId="0" fontId="31" fillId="0" borderId="0"/>
    <xf numFmtId="164" fontId="7" fillId="0" borderId="0" applyFont="0" applyFill="0" applyBorder="0" applyAlignment="0" applyProtection="0"/>
    <xf numFmtId="0" fontId="29" fillId="0" borderId="0"/>
    <xf numFmtId="0" fontId="7" fillId="0" borderId="0"/>
    <xf numFmtId="164" fontId="7" fillId="0" borderId="0" applyFont="0" applyFill="0" applyBorder="0" applyAlignment="0" applyProtection="0"/>
    <xf numFmtId="0" fontId="29" fillId="0" borderId="0"/>
    <xf numFmtId="9" fontId="7" fillId="0" borderId="0" applyFont="0" applyFill="0" applyBorder="0" applyAlignment="0" applyProtection="0"/>
    <xf numFmtId="0" fontId="33" fillId="0" borderId="0"/>
    <xf numFmtId="165" fontId="34" fillId="0" borderId="0" applyFont="0" applyFill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7" borderId="0" applyNumberFormat="0" applyBorder="0" applyAlignment="0" applyProtection="0"/>
    <xf numFmtId="0" fontId="30" fillId="9" borderId="0" applyNumberFormat="0" applyBorder="0" applyAlignment="0" applyProtection="0"/>
    <xf numFmtId="0" fontId="30" fillId="6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9" borderId="0" applyNumberFormat="0" applyBorder="0" applyAlignment="0" applyProtection="0"/>
    <xf numFmtId="0" fontId="30" fillId="7" borderId="0" applyNumberFormat="0" applyBorder="0" applyAlignment="0" applyProtection="0"/>
    <xf numFmtId="0" fontId="35" fillId="9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1" borderId="0" applyNumberFormat="0" applyBorder="0" applyAlignment="0" applyProtection="0"/>
    <xf numFmtId="0" fontId="35" fillId="9" borderId="0" applyNumberFormat="0" applyBorder="0" applyAlignment="0" applyProtection="0"/>
    <xf numFmtId="0" fontId="35" fillId="6" borderId="0" applyNumberFormat="0" applyBorder="0" applyAlignment="0" applyProtection="0"/>
    <xf numFmtId="0" fontId="35" fillId="14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6" fillId="18" borderId="0" applyNumberFormat="0" applyBorder="0" applyAlignment="0" applyProtection="0"/>
    <xf numFmtId="0" fontId="37" fillId="19" borderId="7" applyNumberFormat="0" applyAlignment="0" applyProtection="0"/>
    <xf numFmtId="0" fontId="38" fillId="20" borderId="8" applyNumberFormat="0" applyAlignment="0" applyProtection="0"/>
    <xf numFmtId="0" fontId="39" fillId="0" borderId="0" applyNumberFormat="0" applyFill="0" applyBorder="0" applyAlignment="0" applyProtection="0"/>
    <xf numFmtId="0" fontId="40" fillId="9" borderId="0" applyNumberFormat="0" applyBorder="0" applyAlignment="0" applyProtection="0"/>
    <xf numFmtId="0" fontId="41" fillId="0" borderId="9" applyNumberFormat="0" applyFill="0" applyAlignment="0" applyProtection="0"/>
    <xf numFmtId="0" fontId="42" fillId="0" borderId="10" applyNumberFormat="0" applyFill="0" applyAlignment="0" applyProtection="0"/>
    <xf numFmtId="0" fontId="43" fillId="0" borderId="11" applyNumberFormat="0" applyFill="0" applyAlignment="0" applyProtection="0"/>
    <xf numFmtId="0" fontId="43" fillId="0" borderId="0" applyNumberFormat="0" applyFill="0" applyBorder="0" applyAlignment="0" applyProtection="0"/>
    <xf numFmtId="0" fontId="44" fillId="10" borderId="7" applyNumberFormat="0" applyAlignment="0" applyProtection="0"/>
    <xf numFmtId="0" fontId="45" fillId="0" borderId="12" applyNumberFormat="0" applyFill="0" applyAlignment="0" applyProtection="0"/>
    <xf numFmtId="0" fontId="46" fillId="10" borderId="0" applyNumberFormat="0" applyBorder="0" applyAlignment="0" applyProtection="0"/>
    <xf numFmtId="0" fontId="33" fillId="7" borderId="13" applyNumberFormat="0" applyFont="0" applyAlignment="0" applyProtection="0"/>
    <xf numFmtId="0" fontId="47" fillId="19" borderId="14" applyNumberFormat="0" applyAlignment="0" applyProtection="0"/>
    <xf numFmtId="0" fontId="48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45" fillId="0" borderId="0" applyNumberFormat="0" applyFill="0" applyBorder="0" applyAlignment="0" applyProtection="0"/>
    <xf numFmtId="0" fontId="3" fillId="0" borderId="0"/>
    <xf numFmtId="0" fontId="49" fillId="0" borderId="0"/>
    <xf numFmtId="0" fontId="7" fillId="0" borderId="0"/>
    <xf numFmtId="0" fontId="30" fillId="0" borderId="0"/>
    <xf numFmtId="0" fontId="28" fillId="0" borderId="0"/>
    <xf numFmtId="0" fontId="28" fillId="0" borderId="0"/>
    <xf numFmtId="0" fontId="33" fillId="0" borderId="0"/>
    <xf numFmtId="164" fontId="7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0" fillId="0" borderId="0" xfId="0"/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0" fillId="0" borderId="3" xfId="0" applyFont="1" applyBorder="1" applyAlignment="1">
      <alignment wrapText="1"/>
    </xf>
    <xf numFmtId="0" fontId="0" fillId="0" borderId="0" xfId="0"/>
    <xf numFmtId="0" fontId="7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0" fontId="9" fillId="2" borderId="3" xfId="0" quotePrefix="1" applyFont="1" applyFill="1" applyBorder="1" applyAlignment="1">
      <alignment horizontal="left" vertical="center"/>
    </xf>
    <xf numFmtId="4" fontId="27" fillId="2" borderId="4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vertical="center" wrapText="1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4" fontId="27" fillId="2" borderId="3" xfId="0" applyNumberFormat="1" applyFont="1" applyFill="1" applyBorder="1" applyAlignment="1">
      <alignment horizontal="right"/>
    </xf>
    <xf numFmtId="49" fontId="26" fillId="0" borderId="6" xfId="3" applyNumberFormat="1" applyFont="1" applyFill="1" applyBorder="1" applyAlignment="1" applyProtection="1">
      <alignment horizontal="left" vertical="center" wrapText="1"/>
    </xf>
    <xf numFmtId="4" fontId="27" fillId="2" borderId="3" xfId="0" applyNumberFormat="1" applyFont="1" applyFill="1" applyBorder="1" applyAlignment="1" applyProtection="1">
      <alignment horizontal="right" wrapText="1"/>
    </xf>
    <xf numFmtId="4" fontId="27" fillId="0" borderId="3" xfId="0" applyNumberFormat="1" applyFont="1" applyFill="1" applyBorder="1" applyAlignment="1" applyProtection="1">
      <alignment horizontal="right" vertical="center" wrapText="1"/>
    </xf>
    <xf numFmtId="4" fontId="6" fillId="2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 applyProtection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0" fontId="0" fillId="0" borderId="0" xfId="0" applyFill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6" fillId="2" borderId="3" xfId="0" applyNumberFormat="1" applyFont="1" applyFill="1" applyBorder="1" applyAlignment="1" applyProtection="1">
      <alignment horizontal="right" wrapText="1"/>
    </xf>
    <xf numFmtId="0" fontId="27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7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7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7" fillId="2" borderId="1" xfId="0" applyNumberFormat="1" applyFont="1" applyFill="1" applyBorder="1" applyAlignment="1" applyProtection="1">
      <alignment horizontal="left" vertical="center" wrapText="1"/>
    </xf>
    <xf numFmtId="0" fontId="27" fillId="2" borderId="2" xfId="0" applyNumberFormat="1" applyFont="1" applyFill="1" applyBorder="1" applyAlignment="1" applyProtection="1">
      <alignment horizontal="left" vertical="center" wrapText="1"/>
    </xf>
    <xf numFmtId="0" fontId="27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7" fillId="2" borderId="1" xfId="0" applyNumberFormat="1" applyFont="1" applyFill="1" applyBorder="1" applyAlignment="1" applyProtection="1">
      <alignment horizontal="center" vertical="center" wrapText="1"/>
    </xf>
    <xf numFmtId="0" fontId="27" fillId="2" borderId="2" xfId="0" applyNumberFormat="1" applyFont="1" applyFill="1" applyBorder="1" applyAlignment="1" applyProtection="1">
      <alignment horizontal="center" vertical="center" wrapText="1"/>
    </xf>
    <xf numFmtId="0" fontId="27" fillId="2" borderId="4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</cellXfs>
  <cellStyles count="74">
    <cellStyle name="20% - Accent1 2" xfId="25"/>
    <cellStyle name="20% - Accent2 2" xfId="26"/>
    <cellStyle name="20% - Accent3 2" xfId="27"/>
    <cellStyle name="20% - Accent4 2" xfId="28"/>
    <cellStyle name="20% - Accent5 2" xfId="29"/>
    <cellStyle name="20% - Accent6 2" xfId="30"/>
    <cellStyle name="40% - Accent1 2" xfId="31"/>
    <cellStyle name="40% - Accent2 2" xfId="32"/>
    <cellStyle name="40% - Accent3 2" xfId="33"/>
    <cellStyle name="40% - Accent4 2" xfId="34"/>
    <cellStyle name="40% - Accent5 2" xfId="35"/>
    <cellStyle name="40% - Accent6 2" xfId="36"/>
    <cellStyle name="60% - Accent1 2" xfId="37"/>
    <cellStyle name="60% - Accent2 2" xfId="38"/>
    <cellStyle name="60% - Accent3 2" xfId="39"/>
    <cellStyle name="60% - Accent4 2" xfId="40"/>
    <cellStyle name="60% - Accent5 2" xfId="41"/>
    <cellStyle name="60% - Accent6 2" xfId="42"/>
    <cellStyle name="Accent1 2" xfId="43"/>
    <cellStyle name="Accent2 2" xfId="44"/>
    <cellStyle name="Accent3 2" xfId="45"/>
    <cellStyle name="Accent4 2" xfId="46"/>
    <cellStyle name="Accent5 2" xfId="47"/>
    <cellStyle name="Accent6 2" xfId="48"/>
    <cellStyle name="Bad 2" xfId="49"/>
    <cellStyle name="Calculation 2" xfId="50"/>
    <cellStyle name="Check Cell 2" xfId="51"/>
    <cellStyle name="Comma 2" xfId="4"/>
    <cellStyle name="Comma 3" xfId="9"/>
    <cellStyle name="Explanatory Text 2" xfId="52"/>
    <cellStyle name="Good 2" xfId="53"/>
    <cellStyle name="Heading 1 2" xfId="54"/>
    <cellStyle name="Heading 2 2" xfId="55"/>
    <cellStyle name="Heading 3 2" xfId="56"/>
    <cellStyle name="Heading 4 2" xfId="57"/>
    <cellStyle name="Hyperlink 2" xfId="5"/>
    <cellStyle name="Hyperlink 3" xfId="6"/>
    <cellStyle name="Input 2" xfId="58"/>
    <cellStyle name="Linked Cell 2" xfId="59"/>
    <cellStyle name="Neutral 2" xfId="60"/>
    <cellStyle name="Normal" xfId="0" builtinId="0"/>
    <cellStyle name="Normal 2" xfId="1"/>
    <cellStyle name="Normal 2 2" xfId="7"/>
    <cellStyle name="Normal 3" xfId="8"/>
    <cellStyle name="Normal 3 2" xfId="10"/>
    <cellStyle name="Normal 4" xfId="3"/>
    <cellStyle name="Normal 4 2" xfId="67"/>
    <cellStyle name="Normalno 2" xfId="11"/>
    <cellStyle name="Normalno 2 2" xfId="71"/>
    <cellStyle name="Normalno 2 2 2" xfId="70"/>
    <cellStyle name="Normalno 2 3" xfId="69"/>
    <cellStyle name="Normalno 2 4" xfId="68"/>
    <cellStyle name="Normalno 3" xfId="12"/>
    <cellStyle name="Normalno 4" xfId="13"/>
    <cellStyle name="Normalno 5" xfId="14"/>
    <cellStyle name="Normalno 5 2" xfId="21"/>
    <cellStyle name="Normalno 5 3" xfId="72"/>
    <cellStyle name="Normalno 6" xfId="19"/>
    <cellStyle name="Normalno 7" xfId="18"/>
    <cellStyle name="Normalno 8" xfId="23"/>
    <cellStyle name="Normalno 9" xfId="66"/>
    <cellStyle name="Note 2" xfId="61"/>
    <cellStyle name="Obično_GFI-POD ver. 1.0.5" xfId="2"/>
    <cellStyle name="Output 2" xfId="62"/>
    <cellStyle name="Postotak 2" xfId="22"/>
    <cellStyle name="TableStyleLight1" xfId="15"/>
    <cellStyle name="TableStyleLight1 2" xfId="16"/>
    <cellStyle name="Title 2" xfId="63"/>
    <cellStyle name="Total 2" xfId="64"/>
    <cellStyle name="Warning Text 2" xfId="65"/>
    <cellStyle name="Zarez 2" xfId="17"/>
    <cellStyle name="Zarez 3" xfId="20"/>
    <cellStyle name="Zarez 4" xfId="24"/>
    <cellStyle name="Zarez 5" xfId="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opLeftCell="A3" workbookViewId="0">
      <selection activeCell="J10" sqref="J10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13" t="s">
        <v>118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18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x14ac:dyDescent="0.25">
      <c r="A3" s="113" t="s">
        <v>19</v>
      </c>
      <c r="B3" s="113"/>
      <c r="C3" s="113"/>
      <c r="D3" s="113"/>
      <c r="E3" s="113"/>
      <c r="F3" s="113"/>
      <c r="G3" s="113"/>
      <c r="H3" s="113"/>
      <c r="I3" s="126"/>
      <c r="J3" s="126"/>
    </row>
    <row r="4" spans="1:10" ht="18" x14ac:dyDescent="0.25">
      <c r="A4" s="20"/>
      <c r="B4" s="20"/>
      <c r="C4" s="20"/>
      <c r="D4" s="20"/>
      <c r="E4" s="20"/>
      <c r="F4" s="20"/>
      <c r="G4" s="20"/>
      <c r="H4" s="20"/>
      <c r="I4" s="5"/>
      <c r="J4" s="5"/>
    </row>
    <row r="5" spans="1:10" ht="15.75" x14ac:dyDescent="0.25">
      <c r="A5" s="113" t="s">
        <v>27</v>
      </c>
      <c r="B5" s="114"/>
      <c r="C5" s="114"/>
      <c r="D5" s="114"/>
      <c r="E5" s="114"/>
      <c r="F5" s="114"/>
      <c r="G5" s="114"/>
      <c r="H5" s="114"/>
      <c r="I5" s="114"/>
      <c r="J5" s="114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29" t="s">
        <v>35</v>
      </c>
    </row>
    <row r="7" spans="1:10" x14ac:dyDescent="0.25">
      <c r="A7" s="25"/>
      <c r="B7" s="26"/>
      <c r="C7" s="26"/>
      <c r="D7" s="27"/>
      <c r="E7" s="28"/>
      <c r="F7" s="3" t="s">
        <v>114</v>
      </c>
      <c r="G7" s="3" t="s">
        <v>34</v>
      </c>
      <c r="H7" s="3" t="s">
        <v>115</v>
      </c>
      <c r="I7" s="3" t="s">
        <v>116</v>
      </c>
      <c r="J7" s="3" t="s">
        <v>117</v>
      </c>
    </row>
    <row r="8" spans="1:10" x14ac:dyDescent="0.25">
      <c r="A8" s="118" t="s">
        <v>0</v>
      </c>
      <c r="B8" s="112"/>
      <c r="C8" s="112"/>
      <c r="D8" s="112"/>
      <c r="E8" s="127"/>
      <c r="F8" s="73">
        <f>F9+F10</f>
        <v>7151454.5099999998</v>
      </c>
      <c r="G8" s="73">
        <f t="shared" ref="G8:J8" si="0">G9+G10</f>
        <v>8857519.2799999993</v>
      </c>
      <c r="H8" s="73">
        <f t="shared" si="0"/>
        <v>9613499.6600000001</v>
      </c>
      <c r="I8" s="73">
        <f t="shared" si="0"/>
        <v>10390743.1</v>
      </c>
      <c r="J8" s="73">
        <f t="shared" si="0"/>
        <v>10542405.449999999</v>
      </c>
    </row>
    <row r="9" spans="1:10" x14ac:dyDescent="0.25">
      <c r="A9" s="128" t="s">
        <v>37</v>
      </c>
      <c r="B9" s="129"/>
      <c r="C9" s="129"/>
      <c r="D9" s="129"/>
      <c r="E9" s="125"/>
      <c r="F9" s="74">
        <v>7150937.7199999997</v>
      </c>
      <c r="G9" s="74">
        <v>8855661.1600000001</v>
      </c>
      <c r="H9" s="74">
        <v>9611999.6600000001</v>
      </c>
      <c r="I9" s="74">
        <v>10390093.1</v>
      </c>
      <c r="J9" s="74">
        <v>10541755.449999999</v>
      </c>
    </row>
    <row r="10" spans="1:10" x14ac:dyDescent="0.25">
      <c r="A10" s="130" t="s">
        <v>38</v>
      </c>
      <c r="B10" s="125"/>
      <c r="C10" s="125"/>
      <c r="D10" s="125"/>
      <c r="E10" s="125"/>
      <c r="F10" s="74">
        <v>516.79</v>
      </c>
      <c r="G10" s="74">
        <v>1858.12</v>
      </c>
      <c r="H10" s="74">
        <v>1500</v>
      </c>
      <c r="I10" s="74">
        <v>650</v>
      </c>
      <c r="J10" s="74">
        <v>650</v>
      </c>
    </row>
    <row r="11" spans="1:10" x14ac:dyDescent="0.25">
      <c r="A11" s="30" t="s">
        <v>1</v>
      </c>
      <c r="B11" s="39"/>
      <c r="C11" s="39"/>
      <c r="D11" s="39"/>
      <c r="E11" s="39"/>
      <c r="F11" s="73">
        <f>F12+F13</f>
        <v>7122050.3900000006</v>
      </c>
      <c r="G11" s="73">
        <f t="shared" ref="G11:J11" si="1">G12+G13</f>
        <v>7536728.7700000005</v>
      </c>
      <c r="H11" s="73">
        <f t="shared" si="1"/>
        <v>8313300.2300000004</v>
      </c>
      <c r="I11" s="73">
        <f t="shared" si="1"/>
        <v>9090543.6699999999</v>
      </c>
      <c r="J11" s="73">
        <f t="shared" si="1"/>
        <v>9242206.0199999996</v>
      </c>
    </row>
    <row r="12" spans="1:10" x14ac:dyDescent="0.25">
      <c r="A12" s="131" t="s">
        <v>39</v>
      </c>
      <c r="B12" s="129"/>
      <c r="C12" s="129"/>
      <c r="D12" s="129"/>
      <c r="E12" s="129"/>
      <c r="F12" s="74">
        <v>6931810.1500000004</v>
      </c>
      <c r="G12" s="74">
        <v>7406061.5800000001</v>
      </c>
      <c r="H12" s="74">
        <v>8123664.2300000004</v>
      </c>
      <c r="I12" s="74">
        <v>8823907.6699999999</v>
      </c>
      <c r="J12" s="75">
        <v>8928615.7699999996</v>
      </c>
    </row>
    <row r="13" spans="1:10" x14ac:dyDescent="0.25">
      <c r="A13" s="124" t="s">
        <v>40</v>
      </c>
      <c r="B13" s="125"/>
      <c r="C13" s="125"/>
      <c r="D13" s="125"/>
      <c r="E13" s="125"/>
      <c r="F13" s="76">
        <v>190240.24</v>
      </c>
      <c r="G13" s="76">
        <v>130667.19</v>
      </c>
      <c r="H13" s="76">
        <v>189636</v>
      </c>
      <c r="I13" s="76">
        <v>266636</v>
      </c>
      <c r="J13" s="75">
        <v>313590.25</v>
      </c>
    </row>
    <row r="14" spans="1:10" x14ac:dyDescent="0.25">
      <c r="A14" s="111" t="s">
        <v>61</v>
      </c>
      <c r="B14" s="112"/>
      <c r="C14" s="112"/>
      <c r="D14" s="112"/>
      <c r="E14" s="112"/>
      <c r="F14" s="73">
        <f>F8-F11</f>
        <v>29404.11999999918</v>
      </c>
      <c r="G14" s="73">
        <f t="shared" ref="G14:J14" si="2">G8-G11</f>
        <v>1320790.5099999988</v>
      </c>
      <c r="H14" s="73">
        <f t="shared" si="2"/>
        <v>1300199.4299999997</v>
      </c>
      <c r="I14" s="73">
        <f t="shared" si="2"/>
        <v>1300199.4299999997</v>
      </c>
      <c r="J14" s="73">
        <f t="shared" si="2"/>
        <v>1300199.4299999997</v>
      </c>
    </row>
    <row r="15" spans="1:10" ht="18" x14ac:dyDescent="0.25">
      <c r="A15" s="20"/>
      <c r="B15" s="18"/>
      <c r="C15" s="18"/>
      <c r="D15" s="18"/>
      <c r="E15" s="18"/>
      <c r="F15" s="18"/>
      <c r="G15" s="18"/>
      <c r="H15" s="19"/>
      <c r="I15" s="19"/>
      <c r="J15" s="19"/>
    </row>
    <row r="16" spans="1:10" ht="15.75" x14ac:dyDescent="0.25">
      <c r="A16" s="113" t="s">
        <v>28</v>
      </c>
      <c r="B16" s="114"/>
      <c r="C16" s="114"/>
      <c r="D16" s="114"/>
      <c r="E16" s="114"/>
      <c r="F16" s="114"/>
      <c r="G16" s="114"/>
      <c r="H16" s="114"/>
      <c r="I16" s="114"/>
      <c r="J16" s="114"/>
    </row>
    <row r="17" spans="1:10" ht="18" x14ac:dyDescent="0.25">
      <c r="A17" s="20"/>
      <c r="B17" s="18"/>
      <c r="C17" s="18"/>
      <c r="D17" s="18"/>
      <c r="E17" s="18"/>
      <c r="F17" s="18"/>
      <c r="G17" s="18"/>
      <c r="H17" s="19"/>
      <c r="I17" s="19"/>
      <c r="J17" s="19"/>
    </row>
    <row r="18" spans="1:10" x14ac:dyDescent="0.25">
      <c r="A18" s="25"/>
      <c r="B18" s="26"/>
      <c r="C18" s="26"/>
      <c r="D18" s="27"/>
      <c r="E18" s="28"/>
      <c r="F18" s="3" t="s">
        <v>114</v>
      </c>
      <c r="G18" s="3" t="s">
        <v>34</v>
      </c>
      <c r="H18" s="3" t="s">
        <v>115</v>
      </c>
      <c r="I18" s="3" t="s">
        <v>116</v>
      </c>
      <c r="J18" s="3" t="s">
        <v>117</v>
      </c>
    </row>
    <row r="19" spans="1:10" x14ac:dyDescent="0.25">
      <c r="A19" s="124" t="s">
        <v>41</v>
      </c>
      <c r="B19" s="125"/>
      <c r="C19" s="125"/>
      <c r="D19" s="125"/>
      <c r="E19" s="125"/>
      <c r="F19" s="76">
        <v>0</v>
      </c>
      <c r="G19" s="76">
        <v>0</v>
      </c>
      <c r="H19" s="76">
        <v>0</v>
      </c>
      <c r="I19" s="76">
        <v>0</v>
      </c>
      <c r="J19" s="75">
        <v>0</v>
      </c>
    </row>
    <row r="20" spans="1:10" x14ac:dyDescent="0.25">
      <c r="A20" s="124" t="s">
        <v>42</v>
      </c>
      <c r="B20" s="125"/>
      <c r="C20" s="125"/>
      <c r="D20" s="125"/>
      <c r="E20" s="125"/>
      <c r="F20" s="76">
        <v>205186.63</v>
      </c>
      <c r="G20" s="76">
        <v>259008.03</v>
      </c>
      <c r="H20" s="76">
        <v>238416.96</v>
      </c>
      <c r="I20" s="76">
        <v>238416.96</v>
      </c>
      <c r="J20" s="75">
        <v>238416.96</v>
      </c>
    </row>
    <row r="21" spans="1:10" x14ac:dyDescent="0.25">
      <c r="A21" s="111" t="s">
        <v>2</v>
      </c>
      <c r="B21" s="112"/>
      <c r="C21" s="112"/>
      <c r="D21" s="112"/>
      <c r="E21" s="112"/>
      <c r="F21" s="73">
        <f>F19-F20</f>
        <v>-205186.63</v>
      </c>
      <c r="G21" s="73">
        <f t="shared" ref="G21:J21" si="3">G19-G20</f>
        <v>-259008.03</v>
      </c>
      <c r="H21" s="73">
        <f t="shared" si="3"/>
        <v>-238416.96</v>
      </c>
      <c r="I21" s="73">
        <f t="shared" si="3"/>
        <v>-238416.96</v>
      </c>
      <c r="J21" s="73">
        <f t="shared" si="3"/>
        <v>-238416.96</v>
      </c>
    </row>
    <row r="22" spans="1:10" x14ac:dyDescent="0.25">
      <c r="A22" s="111" t="s">
        <v>62</v>
      </c>
      <c r="B22" s="112"/>
      <c r="C22" s="112"/>
      <c r="D22" s="112"/>
      <c r="E22" s="112"/>
      <c r="F22" s="73">
        <f>F14+F21</f>
        <v>-175782.51000000082</v>
      </c>
      <c r="G22" s="73">
        <f t="shared" ref="G22:J22" si="4">G14+G21</f>
        <v>1061782.4799999988</v>
      </c>
      <c r="H22" s="73">
        <f t="shared" si="4"/>
        <v>1061782.4699999997</v>
      </c>
      <c r="I22" s="73">
        <f t="shared" si="4"/>
        <v>1061782.4699999997</v>
      </c>
      <c r="J22" s="73">
        <f t="shared" si="4"/>
        <v>1061782.4699999997</v>
      </c>
    </row>
    <row r="23" spans="1:10" ht="18" x14ac:dyDescent="0.25">
      <c r="A23" s="17"/>
      <c r="B23" s="18"/>
      <c r="C23" s="18"/>
      <c r="D23" s="18"/>
      <c r="E23" s="18"/>
      <c r="F23" s="18"/>
      <c r="G23" s="18"/>
      <c r="H23" s="19"/>
      <c r="I23" s="19"/>
      <c r="J23" s="19"/>
    </row>
    <row r="24" spans="1:10" ht="15.75" x14ac:dyDescent="0.25">
      <c r="A24" s="113" t="s">
        <v>63</v>
      </c>
      <c r="B24" s="114"/>
      <c r="C24" s="114"/>
      <c r="D24" s="114"/>
      <c r="E24" s="114"/>
      <c r="F24" s="114"/>
      <c r="G24" s="114"/>
      <c r="H24" s="114"/>
      <c r="I24" s="114"/>
      <c r="J24" s="114"/>
    </row>
    <row r="25" spans="1:10" ht="15.75" x14ac:dyDescent="0.25">
      <c r="A25" s="37"/>
      <c r="B25" s="38"/>
      <c r="C25" s="38"/>
      <c r="D25" s="38"/>
      <c r="E25" s="38"/>
      <c r="F25" s="38"/>
      <c r="G25" s="38"/>
      <c r="H25" s="38"/>
      <c r="I25" s="38"/>
      <c r="J25" s="38"/>
    </row>
    <row r="26" spans="1:10" x14ac:dyDescent="0.25">
      <c r="A26" s="25"/>
      <c r="B26" s="26"/>
      <c r="C26" s="26"/>
      <c r="D26" s="27"/>
      <c r="E26" s="28"/>
      <c r="F26" s="3" t="s">
        <v>114</v>
      </c>
      <c r="G26" s="3" t="s">
        <v>34</v>
      </c>
      <c r="H26" s="3" t="s">
        <v>115</v>
      </c>
      <c r="I26" s="3" t="s">
        <v>116</v>
      </c>
      <c r="J26" s="3" t="s">
        <v>117</v>
      </c>
    </row>
    <row r="27" spans="1:10" ht="15" customHeight="1" x14ac:dyDescent="0.25">
      <c r="A27" s="115" t="s">
        <v>64</v>
      </c>
      <c r="B27" s="116"/>
      <c r="C27" s="116"/>
      <c r="D27" s="116"/>
      <c r="E27" s="117"/>
      <c r="F27" s="77"/>
      <c r="G27" s="77">
        <v>0</v>
      </c>
      <c r="H27" s="77">
        <v>0</v>
      </c>
      <c r="I27" s="77">
        <v>0</v>
      </c>
      <c r="J27" s="78">
        <v>0</v>
      </c>
    </row>
    <row r="28" spans="1:10" ht="15" customHeight="1" x14ac:dyDescent="0.25">
      <c r="A28" s="111" t="s">
        <v>65</v>
      </c>
      <c r="B28" s="112"/>
      <c r="C28" s="112"/>
      <c r="D28" s="112"/>
      <c r="E28" s="112"/>
      <c r="F28" s="79">
        <f>F22+F27</f>
        <v>-175782.51000000082</v>
      </c>
      <c r="G28" s="79">
        <f t="shared" ref="G28:J28" si="5">G22+G27</f>
        <v>1061782.4799999988</v>
      </c>
      <c r="H28" s="79">
        <f t="shared" si="5"/>
        <v>1061782.4699999997</v>
      </c>
      <c r="I28" s="79">
        <f t="shared" si="5"/>
        <v>1061782.4699999997</v>
      </c>
      <c r="J28" s="80">
        <f t="shared" si="5"/>
        <v>1061782.4699999997</v>
      </c>
    </row>
    <row r="29" spans="1:10" ht="45" customHeight="1" x14ac:dyDescent="0.25">
      <c r="A29" s="118" t="s">
        <v>66</v>
      </c>
      <c r="B29" s="119"/>
      <c r="C29" s="119"/>
      <c r="D29" s="119"/>
      <c r="E29" s="120"/>
      <c r="F29" s="79">
        <f>F14+F21+F27-F28</f>
        <v>0</v>
      </c>
      <c r="G29" s="79">
        <f t="shared" ref="G29:J29" si="6">G14+G21+G27-G28</f>
        <v>0</v>
      </c>
      <c r="H29" s="79">
        <f t="shared" si="6"/>
        <v>0</v>
      </c>
      <c r="I29" s="79">
        <f t="shared" si="6"/>
        <v>0</v>
      </c>
      <c r="J29" s="80">
        <f t="shared" si="6"/>
        <v>0</v>
      </c>
    </row>
    <row r="30" spans="1:10" ht="15.75" x14ac:dyDescent="0.25">
      <c r="A30" s="40"/>
      <c r="B30" s="41"/>
      <c r="C30" s="41"/>
      <c r="D30" s="41"/>
      <c r="E30" s="41"/>
      <c r="F30" s="41"/>
      <c r="G30" s="41"/>
      <c r="H30" s="41"/>
      <c r="I30" s="41"/>
      <c r="J30" s="41"/>
    </row>
    <row r="31" spans="1:10" ht="15.75" x14ac:dyDescent="0.25">
      <c r="A31" s="121" t="s">
        <v>60</v>
      </c>
      <c r="B31" s="121"/>
      <c r="C31" s="121"/>
      <c r="D31" s="121"/>
      <c r="E31" s="121"/>
      <c r="F31" s="121"/>
      <c r="G31" s="121"/>
      <c r="H31" s="121"/>
      <c r="I31" s="121"/>
      <c r="J31" s="121"/>
    </row>
    <row r="32" spans="1:10" ht="18" x14ac:dyDescent="0.25">
      <c r="A32" s="42"/>
      <c r="B32" s="43"/>
      <c r="C32" s="43"/>
      <c r="D32" s="43"/>
      <c r="E32" s="43"/>
      <c r="F32" s="43"/>
      <c r="G32" s="43"/>
      <c r="H32" s="44"/>
      <c r="I32" s="44"/>
      <c r="J32" s="44"/>
    </row>
    <row r="33" spans="1:10" x14ac:dyDescent="0.25">
      <c r="A33" s="45"/>
      <c r="B33" s="46"/>
      <c r="C33" s="46"/>
      <c r="D33" s="47"/>
      <c r="E33" s="48"/>
      <c r="F33" s="3" t="s">
        <v>114</v>
      </c>
      <c r="G33" s="3" t="s">
        <v>34</v>
      </c>
      <c r="H33" s="3" t="s">
        <v>115</v>
      </c>
      <c r="I33" s="3" t="s">
        <v>116</v>
      </c>
      <c r="J33" s="3" t="s">
        <v>117</v>
      </c>
    </row>
    <row r="34" spans="1:10" x14ac:dyDescent="0.25">
      <c r="A34" s="115" t="s">
        <v>64</v>
      </c>
      <c r="B34" s="116"/>
      <c r="C34" s="116"/>
      <c r="D34" s="116"/>
      <c r="E34" s="117"/>
      <c r="F34" s="77">
        <v>-3141078.63</v>
      </c>
      <c r="G34" s="77">
        <v>-3141078.63</v>
      </c>
      <c r="H34" s="77">
        <v>-3141078.63</v>
      </c>
      <c r="I34" s="77">
        <v>-3141078.63</v>
      </c>
      <c r="J34" s="78">
        <v>-3141078.63</v>
      </c>
    </row>
    <row r="35" spans="1:10" ht="28.5" customHeight="1" x14ac:dyDescent="0.25">
      <c r="A35" s="115" t="s">
        <v>67</v>
      </c>
      <c r="B35" s="116"/>
      <c r="C35" s="116"/>
      <c r="D35" s="116"/>
      <c r="E35" s="117"/>
      <c r="F35" s="77">
        <v>1061782.47</v>
      </c>
      <c r="G35" s="77">
        <v>1061782.47</v>
      </c>
      <c r="H35" s="77">
        <v>1061782.47</v>
      </c>
      <c r="I35" s="77">
        <v>1061782.47</v>
      </c>
      <c r="J35" s="78">
        <v>1061782.47</v>
      </c>
    </row>
    <row r="36" spans="1:10" x14ac:dyDescent="0.25">
      <c r="A36" s="115" t="s">
        <v>68</v>
      </c>
      <c r="B36" s="122"/>
      <c r="C36" s="122"/>
      <c r="D36" s="122"/>
      <c r="E36" s="123"/>
      <c r="F36" s="77">
        <f>F22</f>
        <v>-175782.51000000082</v>
      </c>
      <c r="G36" s="77">
        <v>0</v>
      </c>
      <c r="H36" s="77">
        <v>0</v>
      </c>
      <c r="I36" s="77">
        <v>0</v>
      </c>
      <c r="J36" s="78">
        <v>0</v>
      </c>
    </row>
    <row r="37" spans="1:10" ht="15" customHeight="1" x14ac:dyDescent="0.25">
      <c r="A37" s="111" t="s">
        <v>65</v>
      </c>
      <c r="B37" s="112"/>
      <c r="C37" s="112"/>
      <c r="D37" s="112"/>
      <c r="E37" s="112"/>
      <c r="F37" s="81">
        <f>F34+F36</f>
        <v>-3316861.1400000006</v>
      </c>
      <c r="G37" s="81">
        <f>G34+G35+G36</f>
        <v>-2079296.16</v>
      </c>
      <c r="H37" s="81">
        <f>H34+H35+H36</f>
        <v>-2079296.16</v>
      </c>
      <c r="I37" s="81">
        <f>I34+I35+I36</f>
        <v>-2079296.16</v>
      </c>
      <c r="J37" s="82">
        <f>J34+J35+J36</f>
        <v>-2079296.16</v>
      </c>
    </row>
    <row r="38" spans="1:10" ht="17.25" customHeight="1" x14ac:dyDescent="0.25">
      <c r="I38" s="83"/>
    </row>
    <row r="39" spans="1:10" x14ac:dyDescent="0.25">
      <c r="A39" s="109" t="s">
        <v>36</v>
      </c>
      <c r="B39" s="110"/>
      <c r="C39" s="110"/>
      <c r="D39" s="110"/>
      <c r="E39" s="110"/>
      <c r="F39" s="110"/>
      <c r="G39" s="110"/>
      <c r="H39" s="110"/>
      <c r="I39" s="110"/>
      <c r="J39" s="110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opLeftCell="A7" workbookViewId="0">
      <selection activeCell="J19" sqref="J1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0" ht="42" customHeight="1" x14ac:dyDescent="0.25">
      <c r="A1" s="113" t="s">
        <v>118</v>
      </c>
      <c r="B1" s="113"/>
      <c r="C1" s="113"/>
      <c r="D1" s="113"/>
      <c r="E1" s="113"/>
      <c r="F1" s="113"/>
      <c r="G1" s="113"/>
      <c r="H1" s="113"/>
      <c r="I1" s="104"/>
      <c r="J1" s="104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</row>
    <row r="3" spans="1:10" ht="15.75" customHeight="1" x14ac:dyDescent="0.25">
      <c r="A3" s="113" t="s">
        <v>19</v>
      </c>
      <c r="B3" s="113"/>
      <c r="C3" s="113"/>
      <c r="D3" s="113"/>
      <c r="E3" s="113"/>
      <c r="F3" s="113"/>
      <c r="G3" s="113"/>
      <c r="H3" s="113"/>
    </row>
    <row r="4" spans="1:10" ht="18" x14ac:dyDescent="0.25">
      <c r="A4" s="4"/>
      <c r="B4" s="4"/>
      <c r="C4" s="4"/>
      <c r="D4" s="4"/>
      <c r="E4" s="4"/>
      <c r="F4" s="4"/>
      <c r="G4" s="5"/>
      <c r="H4" s="5"/>
    </row>
    <row r="5" spans="1:10" ht="18" customHeight="1" x14ac:dyDescent="0.25">
      <c r="A5" s="113" t="s">
        <v>4</v>
      </c>
      <c r="B5" s="113"/>
      <c r="C5" s="113"/>
      <c r="D5" s="113"/>
      <c r="E5" s="113"/>
      <c r="F5" s="113"/>
      <c r="G5" s="113"/>
      <c r="H5" s="113"/>
    </row>
    <row r="6" spans="1:10" ht="18" x14ac:dyDescent="0.25">
      <c r="A6" s="4"/>
      <c r="B6" s="4"/>
      <c r="C6" s="4"/>
      <c r="D6" s="4"/>
      <c r="E6" s="4"/>
      <c r="F6" s="4"/>
      <c r="G6" s="5"/>
      <c r="H6" s="5"/>
    </row>
    <row r="7" spans="1:10" ht="15.75" customHeight="1" x14ac:dyDescent="0.25">
      <c r="A7" s="113" t="s">
        <v>43</v>
      </c>
      <c r="B7" s="113"/>
      <c r="C7" s="113"/>
      <c r="D7" s="113"/>
      <c r="E7" s="113"/>
      <c r="F7" s="113"/>
      <c r="G7" s="113"/>
      <c r="H7" s="113"/>
    </row>
    <row r="8" spans="1:10" ht="18" x14ac:dyDescent="0.25">
      <c r="A8" s="4"/>
      <c r="B8" s="4"/>
      <c r="C8" s="4"/>
      <c r="D8" s="4"/>
      <c r="E8" s="4"/>
      <c r="F8" s="4"/>
      <c r="G8" s="5"/>
      <c r="H8" s="5"/>
    </row>
    <row r="9" spans="1:10" ht="25.5" x14ac:dyDescent="0.25">
      <c r="A9" s="16" t="s">
        <v>5</v>
      </c>
      <c r="B9" s="15" t="s">
        <v>6</v>
      </c>
      <c r="C9" s="15" t="s">
        <v>3</v>
      </c>
      <c r="D9" s="15" t="s">
        <v>114</v>
      </c>
      <c r="E9" s="16" t="s">
        <v>34</v>
      </c>
      <c r="F9" s="16" t="s">
        <v>119</v>
      </c>
      <c r="G9" s="16" t="s">
        <v>120</v>
      </c>
      <c r="H9" s="16" t="s">
        <v>121</v>
      </c>
    </row>
    <row r="10" spans="1:10" x14ac:dyDescent="0.25">
      <c r="A10" s="33"/>
      <c r="B10" s="34"/>
      <c r="C10" s="32" t="s">
        <v>0</v>
      </c>
      <c r="D10" s="66">
        <f>D11+D18+D20</f>
        <v>7151454.5099999998</v>
      </c>
      <c r="E10" s="65">
        <f t="shared" ref="E10:H10" si="0">E11+E18+E20</f>
        <v>8857519.2799999993</v>
      </c>
      <c r="F10" s="65">
        <f t="shared" si="0"/>
        <v>9613499.6600000001</v>
      </c>
      <c r="G10" s="65">
        <f t="shared" si="0"/>
        <v>10390743.100000001</v>
      </c>
      <c r="H10" s="65">
        <f t="shared" si="0"/>
        <v>10542405.450000001</v>
      </c>
    </row>
    <row r="11" spans="1:10" ht="15.75" customHeight="1" x14ac:dyDescent="0.25">
      <c r="A11" s="8">
        <v>6</v>
      </c>
      <c r="B11" s="8"/>
      <c r="C11" s="8" t="s">
        <v>7</v>
      </c>
      <c r="D11" s="64">
        <f>SUM(D12:D17)</f>
        <v>7150937.7199999997</v>
      </c>
      <c r="E11" s="67">
        <f t="shared" ref="E11:H11" si="1">SUM(E12:E17)</f>
        <v>8855661.1600000001</v>
      </c>
      <c r="F11" s="67">
        <f t="shared" si="1"/>
        <v>9611999.6600000001</v>
      </c>
      <c r="G11" s="67">
        <f t="shared" si="1"/>
        <v>10390093.100000001</v>
      </c>
      <c r="H11" s="67">
        <f t="shared" si="1"/>
        <v>10541755.450000001</v>
      </c>
    </row>
    <row r="12" spans="1:10" ht="38.25" x14ac:dyDescent="0.25">
      <c r="A12" s="8"/>
      <c r="B12" s="13">
        <v>63</v>
      </c>
      <c r="C12" s="57" t="s">
        <v>30</v>
      </c>
      <c r="D12" s="60">
        <v>831916.37</v>
      </c>
      <c r="E12" s="61">
        <v>464529.83</v>
      </c>
      <c r="F12" s="61">
        <v>648433.6</v>
      </c>
      <c r="G12" s="61">
        <v>980031.25</v>
      </c>
      <c r="H12" s="61">
        <v>1113693.6000000001</v>
      </c>
    </row>
    <row r="13" spans="1:10" x14ac:dyDescent="0.25">
      <c r="A13" s="8"/>
      <c r="B13" s="13">
        <v>64</v>
      </c>
      <c r="C13" s="57" t="s">
        <v>69</v>
      </c>
      <c r="D13" s="60">
        <v>6.77</v>
      </c>
      <c r="E13" s="61">
        <v>6.64</v>
      </c>
      <c r="F13" s="61">
        <v>7</v>
      </c>
      <c r="G13" s="61">
        <v>7</v>
      </c>
      <c r="H13" s="61">
        <v>7</v>
      </c>
    </row>
    <row r="14" spans="1:10" s="49" customFormat="1" ht="51" x14ac:dyDescent="0.25">
      <c r="A14" s="50"/>
      <c r="B14" s="51">
        <v>65</v>
      </c>
      <c r="C14" s="57" t="s">
        <v>70</v>
      </c>
      <c r="D14" s="60">
        <v>24200.09</v>
      </c>
      <c r="E14" s="61">
        <v>30566.06</v>
      </c>
      <c r="F14" s="61">
        <v>27376.03</v>
      </c>
      <c r="G14" s="61">
        <v>28931.53</v>
      </c>
      <c r="H14" s="61">
        <v>28931.53</v>
      </c>
    </row>
    <row r="15" spans="1:10" s="49" customFormat="1" ht="60" x14ac:dyDescent="0.25">
      <c r="A15" s="50"/>
      <c r="B15" s="51">
        <v>66</v>
      </c>
      <c r="C15" s="52" t="s">
        <v>71</v>
      </c>
      <c r="D15" s="60">
        <v>332887.88</v>
      </c>
      <c r="E15" s="61">
        <v>400623.8</v>
      </c>
      <c r="F15" s="61">
        <v>389950</v>
      </c>
      <c r="G15" s="61">
        <v>426138.69</v>
      </c>
      <c r="H15" s="61">
        <v>426138.69</v>
      </c>
    </row>
    <row r="16" spans="1:10" ht="38.25" x14ac:dyDescent="0.25">
      <c r="A16" s="9"/>
      <c r="B16" s="9">
        <v>67</v>
      </c>
      <c r="C16" s="57" t="s">
        <v>31</v>
      </c>
      <c r="D16" s="60">
        <v>5937335.9699999997</v>
      </c>
      <c r="E16" s="61">
        <v>7957943.9900000002</v>
      </c>
      <c r="F16" s="61">
        <v>8544233.0299999993</v>
      </c>
      <c r="G16" s="61">
        <v>8934634.6300000008</v>
      </c>
      <c r="H16" s="61">
        <v>8952634.6300000008</v>
      </c>
    </row>
    <row r="17" spans="1:8" s="53" customFormat="1" x14ac:dyDescent="0.25">
      <c r="A17" s="54"/>
      <c r="B17" s="54">
        <v>68</v>
      </c>
      <c r="C17" s="57" t="s">
        <v>72</v>
      </c>
      <c r="D17" s="60">
        <v>24590.639999999999</v>
      </c>
      <c r="E17" s="61">
        <v>1990.84</v>
      </c>
      <c r="F17" s="61">
        <v>2000</v>
      </c>
      <c r="G17" s="61">
        <v>20350</v>
      </c>
      <c r="H17" s="61">
        <v>20350</v>
      </c>
    </row>
    <row r="18" spans="1:8" ht="25.5" x14ac:dyDescent="0.25">
      <c r="A18" s="11">
        <v>7</v>
      </c>
      <c r="B18" s="12"/>
      <c r="C18" s="21" t="s">
        <v>8</v>
      </c>
      <c r="D18" s="64">
        <f>D19</f>
        <v>516.79</v>
      </c>
      <c r="E18" s="67">
        <f t="shared" ref="E18:H20" si="2">E19</f>
        <v>1858.12</v>
      </c>
      <c r="F18" s="67">
        <f t="shared" si="2"/>
        <v>1500</v>
      </c>
      <c r="G18" s="67">
        <f t="shared" si="2"/>
        <v>650</v>
      </c>
      <c r="H18" s="67">
        <f t="shared" si="2"/>
        <v>650</v>
      </c>
    </row>
    <row r="19" spans="1:8" ht="38.25" x14ac:dyDescent="0.25">
      <c r="A19" s="13"/>
      <c r="B19" s="13">
        <v>72</v>
      </c>
      <c r="C19" s="22" t="s">
        <v>29</v>
      </c>
      <c r="D19" s="60">
        <v>516.79</v>
      </c>
      <c r="E19" s="61">
        <v>1858.12</v>
      </c>
      <c r="F19" s="61">
        <v>1500</v>
      </c>
      <c r="G19" s="61">
        <v>650</v>
      </c>
      <c r="H19" s="62">
        <v>650</v>
      </c>
    </row>
    <row r="20" spans="1:8" s="53" customFormat="1" ht="25.5" x14ac:dyDescent="0.25">
      <c r="A20" s="55">
        <v>8</v>
      </c>
      <c r="B20" s="56"/>
      <c r="C20" s="68" t="s">
        <v>16</v>
      </c>
      <c r="D20" s="64">
        <f>D21</f>
        <v>0</v>
      </c>
      <c r="E20" s="67">
        <f t="shared" si="2"/>
        <v>0</v>
      </c>
      <c r="F20" s="67">
        <f t="shared" si="2"/>
        <v>0</v>
      </c>
      <c r="G20" s="67">
        <f t="shared" si="2"/>
        <v>0</v>
      </c>
      <c r="H20" s="67">
        <f t="shared" si="2"/>
        <v>0</v>
      </c>
    </row>
    <row r="21" spans="1:8" s="53" customFormat="1" x14ac:dyDescent="0.25">
      <c r="A21" s="57"/>
      <c r="B21" s="57">
        <v>84</v>
      </c>
      <c r="C21" s="59" t="s">
        <v>23</v>
      </c>
      <c r="D21" s="60">
        <v>0</v>
      </c>
      <c r="E21" s="61">
        <v>0</v>
      </c>
      <c r="F21" s="61">
        <v>0</v>
      </c>
      <c r="G21" s="61">
        <v>0</v>
      </c>
      <c r="H21" s="62">
        <v>0</v>
      </c>
    </row>
    <row r="23" spans="1:8" ht="15.75" x14ac:dyDescent="0.25">
      <c r="A23" s="113" t="s">
        <v>44</v>
      </c>
      <c r="B23" s="132"/>
      <c r="C23" s="132"/>
      <c r="D23" s="132"/>
      <c r="E23" s="132"/>
      <c r="F23" s="132"/>
      <c r="G23" s="132"/>
      <c r="H23" s="132"/>
    </row>
    <row r="24" spans="1:8" ht="18" x14ac:dyDescent="0.25">
      <c r="A24" s="4"/>
      <c r="B24" s="4"/>
      <c r="C24" s="4"/>
      <c r="D24" s="4"/>
      <c r="E24" s="4"/>
      <c r="F24" s="4"/>
      <c r="G24" s="5"/>
      <c r="H24" s="5"/>
    </row>
    <row r="25" spans="1:8" ht="25.5" x14ac:dyDescent="0.25">
      <c r="A25" s="16" t="s">
        <v>5</v>
      </c>
      <c r="B25" s="15" t="s">
        <v>6</v>
      </c>
      <c r="C25" s="15" t="s">
        <v>9</v>
      </c>
      <c r="D25" s="15" t="s">
        <v>114</v>
      </c>
      <c r="E25" s="16" t="s">
        <v>34</v>
      </c>
      <c r="F25" s="16" t="s">
        <v>119</v>
      </c>
      <c r="G25" s="16" t="s">
        <v>120</v>
      </c>
      <c r="H25" s="16" t="s">
        <v>121</v>
      </c>
    </row>
    <row r="26" spans="1:8" x14ac:dyDescent="0.25">
      <c r="A26" s="33"/>
      <c r="B26" s="34"/>
      <c r="C26" s="32" t="s">
        <v>1</v>
      </c>
      <c r="D26" s="66">
        <f>D27+D32+D36</f>
        <v>7327237.0200000005</v>
      </c>
      <c r="E26" s="65">
        <f>E27+E32+E36</f>
        <v>7795736.8000000007</v>
      </c>
      <c r="F26" s="65">
        <f>F27+F32+F36</f>
        <v>8551717.1900000013</v>
      </c>
      <c r="G26" s="65">
        <f t="shared" ref="G26:H26" si="3">G27+G32+G36</f>
        <v>9328960.6300000008</v>
      </c>
      <c r="H26" s="65">
        <f t="shared" si="3"/>
        <v>9480622.9800000004</v>
      </c>
    </row>
    <row r="27" spans="1:8" ht="15.75" customHeight="1" x14ac:dyDescent="0.25">
      <c r="A27" s="8">
        <v>3</v>
      </c>
      <c r="B27" s="8"/>
      <c r="C27" s="8" t="s">
        <v>10</v>
      </c>
      <c r="D27" s="64">
        <f>SUM(D28:D31)</f>
        <v>6931810.1500000004</v>
      </c>
      <c r="E27" s="67">
        <f t="shared" ref="E27:H27" si="4">SUM(E28:E31)</f>
        <v>7406061.5800000001</v>
      </c>
      <c r="F27" s="67">
        <f t="shared" si="4"/>
        <v>8123664.2300000004</v>
      </c>
      <c r="G27" s="67">
        <f t="shared" si="4"/>
        <v>8823907.6699999999</v>
      </c>
      <c r="H27" s="67">
        <f t="shared" si="4"/>
        <v>8928615.7699999996</v>
      </c>
    </row>
    <row r="28" spans="1:8" ht="15.75" customHeight="1" x14ac:dyDescent="0.25">
      <c r="A28" s="8"/>
      <c r="B28" s="57">
        <v>31</v>
      </c>
      <c r="C28" s="57" t="s">
        <v>11</v>
      </c>
      <c r="D28" s="60">
        <v>5134613.2300000004</v>
      </c>
      <c r="E28" s="61">
        <v>5414168.1600000001</v>
      </c>
      <c r="F28" s="61">
        <v>5702245</v>
      </c>
      <c r="G28" s="61">
        <v>6301733</v>
      </c>
      <c r="H28" s="61">
        <v>6506000</v>
      </c>
    </row>
    <row r="29" spans="1:8" x14ac:dyDescent="0.25">
      <c r="A29" s="9"/>
      <c r="B29" s="54">
        <v>32</v>
      </c>
      <c r="C29" s="54" t="s">
        <v>22</v>
      </c>
      <c r="D29" s="60">
        <v>1765912.01</v>
      </c>
      <c r="E29" s="61">
        <v>1947180.83</v>
      </c>
      <c r="F29" s="61">
        <v>2376679</v>
      </c>
      <c r="G29" s="61">
        <v>2483903.23</v>
      </c>
      <c r="H29" s="61">
        <v>2381694.33</v>
      </c>
    </row>
    <row r="30" spans="1:8" s="53" customFormat="1" x14ac:dyDescent="0.25">
      <c r="A30" s="54"/>
      <c r="B30" s="54">
        <v>34</v>
      </c>
      <c r="C30" s="54" t="s">
        <v>73</v>
      </c>
      <c r="D30" s="60">
        <v>31284.91</v>
      </c>
      <c r="E30" s="61">
        <v>44712.59</v>
      </c>
      <c r="F30" s="61">
        <v>44740.23</v>
      </c>
      <c r="G30" s="61">
        <v>38271.440000000002</v>
      </c>
      <c r="H30" s="61">
        <v>40921.440000000002</v>
      </c>
    </row>
    <row r="31" spans="1:8" x14ac:dyDescent="0.25">
      <c r="A31" s="9"/>
      <c r="B31" s="54">
        <v>38</v>
      </c>
      <c r="C31" s="54" t="s">
        <v>74</v>
      </c>
      <c r="D31" s="60">
        <v>0</v>
      </c>
      <c r="E31" s="61">
        <v>0</v>
      </c>
      <c r="F31" s="61">
        <v>0</v>
      </c>
      <c r="G31" s="61">
        <v>0</v>
      </c>
      <c r="H31" s="61">
        <v>0</v>
      </c>
    </row>
    <row r="32" spans="1:8" ht="25.5" x14ac:dyDescent="0.25">
      <c r="A32" s="11">
        <v>4</v>
      </c>
      <c r="B32" s="12"/>
      <c r="C32" s="21" t="s">
        <v>12</v>
      </c>
      <c r="D32" s="64">
        <f>SUM(D33:D35)</f>
        <v>190240.24</v>
      </c>
      <c r="E32" s="67">
        <f t="shared" ref="E32:H32" si="5">SUM(E33:E35)</f>
        <v>130667.19</v>
      </c>
      <c r="F32" s="67">
        <f t="shared" si="5"/>
        <v>189636</v>
      </c>
      <c r="G32" s="67">
        <f t="shared" si="5"/>
        <v>266636</v>
      </c>
      <c r="H32" s="67">
        <f t="shared" si="5"/>
        <v>313590.25</v>
      </c>
    </row>
    <row r="33" spans="1:8" ht="38.25" x14ac:dyDescent="0.25">
      <c r="A33" s="13"/>
      <c r="B33" s="13">
        <v>41</v>
      </c>
      <c r="C33" s="22" t="s">
        <v>13</v>
      </c>
      <c r="D33" s="60">
        <v>5049.41</v>
      </c>
      <c r="E33" s="61">
        <v>6636.14</v>
      </c>
      <c r="F33" s="61">
        <v>6636</v>
      </c>
      <c r="G33" s="61">
        <v>6636</v>
      </c>
      <c r="H33" s="62">
        <v>6636</v>
      </c>
    </row>
    <row r="34" spans="1:8" s="53" customFormat="1" ht="38.25" x14ac:dyDescent="0.25">
      <c r="A34" s="57"/>
      <c r="B34" s="57">
        <v>42</v>
      </c>
      <c r="C34" s="59" t="s">
        <v>32</v>
      </c>
      <c r="D34" s="60">
        <v>70965.83</v>
      </c>
      <c r="E34" s="61">
        <v>75647.48</v>
      </c>
      <c r="F34" s="61">
        <v>133000</v>
      </c>
      <c r="G34" s="61">
        <v>197000</v>
      </c>
      <c r="H34" s="62">
        <v>190350</v>
      </c>
    </row>
    <row r="35" spans="1:8" s="53" customFormat="1" ht="25.5" x14ac:dyDescent="0.25">
      <c r="A35" s="57"/>
      <c r="B35" s="57">
        <v>45</v>
      </c>
      <c r="C35" s="59" t="s">
        <v>75</v>
      </c>
      <c r="D35" s="60">
        <v>114225</v>
      </c>
      <c r="E35" s="61">
        <v>48383.57</v>
      </c>
      <c r="F35" s="61">
        <v>50000</v>
      </c>
      <c r="G35" s="61">
        <v>63000</v>
      </c>
      <c r="H35" s="62">
        <v>116604.25</v>
      </c>
    </row>
    <row r="36" spans="1:8" s="53" customFormat="1" ht="30" customHeight="1" x14ac:dyDescent="0.25">
      <c r="A36" s="55">
        <v>5</v>
      </c>
      <c r="B36" s="56"/>
      <c r="C36" s="58" t="s">
        <v>17</v>
      </c>
      <c r="D36" s="64">
        <f>D37</f>
        <v>205186.63</v>
      </c>
      <c r="E36" s="67">
        <f t="shared" ref="E36:H36" si="6">E37</f>
        <v>259008.03</v>
      </c>
      <c r="F36" s="67">
        <f t="shared" si="6"/>
        <v>238416.96</v>
      </c>
      <c r="G36" s="67">
        <f t="shared" si="6"/>
        <v>238416.96</v>
      </c>
      <c r="H36" s="67">
        <f t="shared" si="6"/>
        <v>238416.96</v>
      </c>
    </row>
    <row r="37" spans="1:8" s="53" customFormat="1" ht="25.5" x14ac:dyDescent="0.25">
      <c r="A37" s="57"/>
      <c r="B37" s="57">
        <v>54</v>
      </c>
      <c r="C37" s="59" t="s">
        <v>24</v>
      </c>
      <c r="D37" s="60">
        <v>205186.63</v>
      </c>
      <c r="E37" s="61">
        <v>259008.03</v>
      </c>
      <c r="F37" s="61">
        <v>238416.96</v>
      </c>
      <c r="G37" s="61">
        <v>238416.96</v>
      </c>
      <c r="H37" s="62">
        <v>238416.96</v>
      </c>
    </row>
    <row r="38" spans="1:8" s="53" customFormat="1" ht="30" customHeight="1" x14ac:dyDescent="0.25">
      <c r="A38" s="55">
        <v>9</v>
      </c>
      <c r="B38" s="56"/>
      <c r="C38" s="58" t="s">
        <v>76</v>
      </c>
      <c r="D38" s="64">
        <f>D39</f>
        <v>-175782.51000000071</v>
      </c>
      <c r="E38" s="67">
        <f t="shared" ref="E38:H38" si="7">E39</f>
        <v>1061782.4799999986</v>
      </c>
      <c r="F38" s="67">
        <f t="shared" si="7"/>
        <v>1061782.4699999988</v>
      </c>
      <c r="G38" s="67">
        <f t="shared" si="7"/>
        <v>1061782.4700000007</v>
      </c>
      <c r="H38" s="67">
        <f t="shared" si="7"/>
        <v>1061782.4700000007</v>
      </c>
    </row>
    <row r="39" spans="1:8" s="53" customFormat="1" x14ac:dyDescent="0.25">
      <c r="A39" s="57"/>
      <c r="B39" s="57">
        <v>92</v>
      </c>
      <c r="C39" s="59" t="s">
        <v>77</v>
      </c>
      <c r="D39" s="60">
        <f>D10-D26</f>
        <v>-175782.51000000071</v>
      </c>
      <c r="E39" s="61">
        <f>E10-E26</f>
        <v>1061782.4799999986</v>
      </c>
      <c r="F39" s="61">
        <f>F10-F26</f>
        <v>1061782.4699999988</v>
      </c>
      <c r="G39" s="61">
        <f t="shared" ref="G39:H39" si="8">G10-G26</f>
        <v>1061782.4700000007</v>
      </c>
      <c r="H39" s="62">
        <f t="shared" si="8"/>
        <v>1061782.4700000007</v>
      </c>
    </row>
  </sheetData>
  <mergeCells count="5">
    <mergeCell ref="A23:H23"/>
    <mergeCell ref="A3:H3"/>
    <mergeCell ref="A5:H5"/>
    <mergeCell ref="A7:H7"/>
    <mergeCell ref="A1:H1"/>
  </mergeCells>
  <pageMargins left="0.7" right="0.7" top="0.75" bottom="0.75" header="0.3" footer="0.3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workbookViewId="0">
      <selection activeCell="F39" sqref="F39"/>
    </sheetView>
  </sheetViews>
  <sheetFormatPr defaultRowHeight="15" x14ac:dyDescent="0.25"/>
  <cols>
    <col min="1" max="6" width="25.28515625" customWidth="1"/>
  </cols>
  <sheetData>
    <row r="1" spans="1:10" ht="42" customHeight="1" x14ac:dyDescent="0.25">
      <c r="A1" s="113" t="s">
        <v>118</v>
      </c>
      <c r="B1" s="113"/>
      <c r="C1" s="113"/>
      <c r="D1" s="113"/>
      <c r="E1" s="113"/>
      <c r="F1" s="113"/>
      <c r="G1" s="104"/>
      <c r="H1" s="104"/>
      <c r="I1" s="104"/>
      <c r="J1" s="104"/>
    </row>
    <row r="2" spans="1:10" ht="18" customHeight="1" x14ac:dyDescent="0.25">
      <c r="A2" s="20"/>
      <c r="B2" s="20"/>
      <c r="C2" s="20"/>
      <c r="D2" s="20"/>
      <c r="E2" s="20"/>
      <c r="F2" s="20"/>
    </row>
    <row r="3" spans="1:10" ht="15.75" customHeight="1" x14ac:dyDescent="0.25">
      <c r="A3" s="113" t="s">
        <v>19</v>
      </c>
      <c r="B3" s="113"/>
      <c r="C3" s="113"/>
      <c r="D3" s="113"/>
      <c r="E3" s="113"/>
      <c r="F3" s="113"/>
    </row>
    <row r="4" spans="1:10" ht="18" x14ac:dyDescent="0.25">
      <c r="B4" s="20"/>
      <c r="C4" s="20"/>
      <c r="D4" s="20"/>
      <c r="E4" s="5"/>
      <c r="F4" s="5"/>
    </row>
    <row r="5" spans="1:10" ht="18" customHeight="1" x14ac:dyDescent="0.25">
      <c r="A5" s="113" t="s">
        <v>4</v>
      </c>
      <c r="B5" s="113"/>
      <c r="C5" s="113"/>
      <c r="D5" s="113"/>
      <c r="E5" s="113"/>
      <c r="F5" s="113"/>
    </row>
    <row r="6" spans="1:10" ht="18" x14ac:dyDescent="0.25">
      <c r="A6" s="20"/>
      <c r="B6" s="20"/>
      <c r="C6" s="20"/>
      <c r="D6" s="20"/>
      <c r="E6" s="5"/>
      <c r="F6" s="5"/>
    </row>
    <row r="7" spans="1:10" ht="15.75" customHeight="1" x14ac:dyDescent="0.25">
      <c r="A7" s="113" t="s">
        <v>45</v>
      </c>
      <c r="B7" s="113"/>
      <c r="C7" s="113"/>
      <c r="D7" s="113"/>
      <c r="E7" s="113"/>
      <c r="F7" s="113"/>
    </row>
    <row r="8" spans="1:10" ht="18" x14ac:dyDescent="0.25">
      <c r="A8" s="20"/>
      <c r="B8" s="20"/>
      <c r="C8" s="20"/>
      <c r="D8" s="20"/>
      <c r="E8" s="5"/>
      <c r="F8" s="5"/>
    </row>
    <row r="9" spans="1:10" ht="25.5" x14ac:dyDescent="0.25">
      <c r="A9" s="16" t="s">
        <v>47</v>
      </c>
      <c r="B9" s="15" t="s">
        <v>114</v>
      </c>
      <c r="C9" s="16" t="s">
        <v>34</v>
      </c>
      <c r="D9" s="16" t="s">
        <v>119</v>
      </c>
      <c r="E9" s="16" t="s">
        <v>120</v>
      </c>
      <c r="F9" s="16" t="s">
        <v>121</v>
      </c>
    </row>
    <row r="10" spans="1:10" x14ac:dyDescent="0.25">
      <c r="A10" s="35" t="s">
        <v>0</v>
      </c>
      <c r="B10" s="66">
        <f>B11+B15+B17+B19+B25+B27+B29</f>
        <v>7151454.5100000007</v>
      </c>
      <c r="C10" s="65">
        <f t="shared" ref="C10:F10" si="0">C11+C15+C17+C19+C25+C27+C29</f>
        <v>8857519.2799999993</v>
      </c>
      <c r="D10" s="65">
        <f t="shared" si="0"/>
        <v>9613499.6599999983</v>
      </c>
      <c r="E10" s="65">
        <f t="shared" si="0"/>
        <v>10390743.099999998</v>
      </c>
      <c r="F10" s="65">
        <f t="shared" si="0"/>
        <v>10542405.449999997</v>
      </c>
    </row>
    <row r="11" spans="1:10" x14ac:dyDescent="0.25">
      <c r="A11" s="21" t="s">
        <v>50</v>
      </c>
      <c r="B11" s="70">
        <f t="shared" ref="B11:C11" si="1">B12+B13+B14</f>
        <v>5937335.9700000007</v>
      </c>
      <c r="C11" s="70">
        <f t="shared" si="1"/>
        <v>7957943.9899999993</v>
      </c>
      <c r="D11" s="70">
        <f>D12+D13+D14</f>
        <v>8544233.0299999993</v>
      </c>
      <c r="E11" s="70">
        <f t="shared" ref="E11:F11" si="2">E12+E13+E14</f>
        <v>8934634.629999999</v>
      </c>
      <c r="F11" s="70">
        <f t="shared" si="2"/>
        <v>8952634.629999999</v>
      </c>
    </row>
    <row r="12" spans="1:10" x14ac:dyDescent="0.25">
      <c r="A12" s="10" t="s">
        <v>84</v>
      </c>
      <c r="B12" s="61">
        <v>5782770.1900000004</v>
      </c>
      <c r="C12" s="61">
        <v>7665953.8099999996</v>
      </c>
      <c r="D12" s="61">
        <v>8252242.8499999996</v>
      </c>
      <c r="E12" s="61">
        <v>8642644.4499999993</v>
      </c>
      <c r="F12" s="61">
        <v>8660644.4499999993</v>
      </c>
    </row>
    <row r="13" spans="1:10" x14ac:dyDescent="0.25">
      <c r="A13" s="10" t="s">
        <v>83</v>
      </c>
      <c r="B13" s="61">
        <v>154565.78</v>
      </c>
      <c r="C13" s="61">
        <v>291990.18</v>
      </c>
      <c r="D13" s="61">
        <v>291990.18</v>
      </c>
      <c r="E13" s="61">
        <v>291990.18</v>
      </c>
      <c r="F13" s="61">
        <v>291990.18</v>
      </c>
    </row>
    <row r="14" spans="1:10" s="53" customFormat="1" x14ac:dyDescent="0.25">
      <c r="A14" s="10" t="s">
        <v>96</v>
      </c>
      <c r="B14" s="60">
        <v>0</v>
      </c>
      <c r="C14" s="61">
        <v>0</v>
      </c>
      <c r="D14" s="61">
        <v>0</v>
      </c>
      <c r="E14" s="61">
        <v>0</v>
      </c>
      <c r="F14" s="61">
        <v>0</v>
      </c>
    </row>
    <row r="15" spans="1:10" s="53" customFormat="1" x14ac:dyDescent="0.25">
      <c r="A15" s="63" t="s">
        <v>52</v>
      </c>
      <c r="B15" s="64">
        <f>B16</f>
        <v>264815.33</v>
      </c>
      <c r="C15" s="67">
        <f t="shared" ref="C15:F15" si="3">C16</f>
        <v>279388.15000000002</v>
      </c>
      <c r="D15" s="67">
        <f t="shared" si="3"/>
        <v>282907</v>
      </c>
      <c r="E15" s="67">
        <f t="shared" si="3"/>
        <v>305195.69</v>
      </c>
      <c r="F15" s="67">
        <f t="shared" si="3"/>
        <v>305195.69</v>
      </c>
    </row>
    <row r="16" spans="1:10" s="53" customFormat="1" x14ac:dyDescent="0.25">
      <c r="A16" s="10" t="s">
        <v>53</v>
      </c>
      <c r="B16" s="60">
        <v>264815.33</v>
      </c>
      <c r="C16" s="61">
        <v>279388.15000000002</v>
      </c>
      <c r="D16" s="61">
        <v>282907</v>
      </c>
      <c r="E16" s="61">
        <v>305195.69</v>
      </c>
      <c r="F16" s="61">
        <v>305195.69</v>
      </c>
    </row>
    <row r="17" spans="1:6" ht="25.5" x14ac:dyDescent="0.25">
      <c r="A17" s="8" t="s">
        <v>49</v>
      </c>
      <c r="B17" s="64">
        <f>B18</f>
        <v>24200.09</v>
      </c>
      <c r="C17" s="67">
        <f t="shared" ref="C17:F17" si="4">C18</f>
        <v>30566.06</v>
      </c>
      <c r="D17" s="67">
        <f t="shared" si="4"/>
        <v>27376.03</v>
      </c>
      <c r="E17" s="67">
        <f t="shared" si="4"/>
        <v>28931.53</v>
      </c>
      <c r="F17" s="67">
        <f t="shared" si="4"/>
        <v>28931.53</v>
      </c>
    </row>
    <row r="18" spans="1:6" ht="25.5" x14ac:dyDescent="0.25">
      <c r="A18" s="14" t="s">
        <v>85</v>
      </c>
      <c r="B18" s="60">
        <v>24200.09</v>
      </c>
      <c r="C18" s="61">
        <v>30566.06</v>
      </c>
      <c r="D18" s="61">
        <v>27376.03</v>
      </c>
      <c r="E18" s="61">
        <v>28931.53</v>
      </c>
      <c r="F18" s="61">
        <v>28931.53</v>
      </c>
    </row>
    <row r="19" spans="1:6" x14ac:dyDescent="0.25">
      <c r="A19" s="35" t="s">
        <v>48</v>
      </c>
      <c r="B19" s="64">
        <f>B20+B21+B22+B24+B23</f>
        <v>831916.37000000011</v>
      </c>
      <c r="C19" s="67">
        <f t="shared" ref="C19:F19" si="5">C20+C21+C22+C24+C23</f>
        <v>464529.83</v>
      </c>
      <c r="D19" s="67">
        <f t="shared" si="5"/>
        <v>648433.60000000009</v>
      </c>
      <c r="E19" s="67">
        <f t="shared" si="5"/>
        <v>980031.25</v>
      </c>
      <c r="F19" s="69">
        <f t="shared" si="5"/>
        <v>1113693.6000000001</v>
      </c>
    </row>
    <row r="20" spans="1:6" x14ac:dyDescent="0.25">
      <c r="A20" s="10" t="s">
        <v>123</v>
      </c>
      <c r="B20" s="60">
        <v>153972.67000000001</v>
      </c>
      <c r="C20" s="61">
        <v>0</v>
      </c>
      <c r="D20" s="61">
        <v>0</v>
      </c>
      <c r="E20" s="61">
        <v>141633.59</v>
      </c>
      <c r="F20" s="62">
        <v>184676</v>
      </c>
    </row>
    <row r="21" spans="1:6" s="53" customFormat="1" x14ac:dyDescent="0.25">
      <c r="A21" s="10" t="s">
        <v>90</v>
      </c>
      <c r="B21" s="60">
        <v>560851.78</v>
      </c>
      <c r="C21" s="61">
        <v>464529.83</v>
      </c>
      <c r="D21" s="61">
        <v>621665.68000000005</v>
      </c>
      <c r="E21" s="61">
        <v>785379.74</v>
      </c>
      <c r="F21" s="62">
        <v>785675.68</v>
      </c>
    </row>
    <row r="22" spans="1:6" s="53" customFormat="1" x14ac:dyDescent="0.25">
      <c r="A22" s="10" t="s">
        <v>91</v>
      </c>
      <c r="B22" s="60">
        <v>14709.12</v>
      </c>
      <c r="C22" s="61">
        <v>0</v>
      </c>
      <c r="D22" s="61">
        <v>14709.12</v>
      </c>
      <c r="E22" s="61">
        <v>40959.120000000003</v>
      </c>
      <c r="F22" s="62">
        <v>40959.120000000003</v>
      </c>
    </row>
    <row r="23" spans="1:6" s="53" customFormat="1" x14ac:dyDescent="0.25">
      <c r="A23" s="10" t="s">
        <v>92</v>
      </c>
      <c r="B23" s="60">
        <v>12058.8</v>
      </c>
      <c r="C23" s="61">
        <v>0</v>
      </c>
      <c r="D23" s="61">
        <v>12058.8</v>
      </c>
      <c r="E23" s="61">
        <v>12058.8</v>
      </c>
      <c r="F23" s="62">
        <v>12058.8</v>
      </c>
    </row>
    <row r="24" spans="1:6" s="53" customFormat="1" x14ac:dyDescent="0.25">
      <c r="A24" s="10" t="s">
        <v>122</v>
      </c>
      <c r="B24" s="60">
        <v>90324</v>
      </c>
      <c r="C24" s="61">
        <v>0</v>
      </c>
      <c r="D24" s="61">
        <v>0</v>
      </c>
      <c r="E24" s="61">
        <v>0</v>
      </c>
      <c r="F24" s="62">
        <v>90324</v>
      </c>
    </row>
    <row r="25" spans="1:6" s="53" customFormat="1" x14ac:dyDescent="0.25">
      <c r="A25" s="35" t="s">
        <v>78</v>
      </c>
      <c r="B25" s="64">
        <f>B26</f>
        <v>92669.96</v>
      </c>
      <c r="C25" s="67">
        <f t="shared" ref="C25:F25" si="6">C26</f>
        <v>123233.13</v>
      </c>
      <c r="D25" s="67">
        <f t="shared" si="6"/>
        <v>109050</v>
      </c>
      <c r="E25" s="67">
        <f t="shared" si="6"/>
        <v>141300</v>
      </c>
      <c r="F25" s="69">
        <f t="shared" si="6"/>
        <v>141300</v>
      </c>
    </row>
    <row r="26" spans="1:6" s="53" customFormat="1" x14ac:dyDescent="0.25">
      <c r="A26" s="10" t="s">
        <v>80</v>
      </c>
      <c r="B26" s="60">
        <v>92669.96</v>
      </c>
      <c r="C26" s="61">
        <v>123233.13</v>
      </c>
      <c r="D26" s="61">
        <v>109050</v>
      </c>
      <c r="E26" s="61">
        <v>141300</v>
      </c>
      <c r="F26" s="62">
        <v>141300</v>
      </c>
    </row>
    <row r="27" spans="1:6" s="53" customFormat="1" ht="38.25" x14ac:dyDescent="0.25">
      <c r="A27" s="35" t="s">
        <v>81</v>
      </c>
      <c r="B27" s="64">
        <f>B28</f>
        <v>516.79</v>
      </c>
      <c r="C27" s="67">
        <f t="shared" ref="C27:F27" si="7">C28</f>
        <v>1858.12</v>
      </c>
      <c r="D27" s="67">
        <f t="shared" si="7"/>
        <v>1500</v>
      </c>
      <c r="E27" s="67">
        <f t="shared" si="7"/>
        <v>650</v>
      </c>
      <c r="F27" s="69">
        <f t="shared" si="7"/>
        <v>650</v>
      </c>
    </row>
    <row r="28" spans="1:6" s="53" customFormat="1" ht="25.5" x14ac:dyDescent="0.25">
      <c r="A28" s="14" t="s">
        <v>82</v>
      </c>
      <c r="B28" s="60">
        <v>516.79</v>
      </c>
      <c r="C28" s="61">
        <v>1858.12</v>
      </c>
      <c r="D28" s="61">
        <v>1500</v>
      </c>
      <c r="E28" s="61">
        <v>650</v>
      </c>
      <c r="F28" s="62">
        <v>650</v>
      </c>
    </row>
    <row r="29" spans="1:6" s="53" customFormat="1" ht="25.5" x14ac:dyDescent="0.25">
      <c r="A29" s="35" t="s">
        <v>86</v>
      </c>
      <c r="B29" s="64">
        <f>B30</f>
        <v>0</v>
      </c>
      <c r="C29" s="67">
        <f t="shared" ref="C29:F29" si="8">C30</f>
        <v>0</v>
      </c>
      <c r="D29" s="67">
        <f t="shared" si="8"/>
        <v>0</v>
      </c>
      <c r="E29" s="67">
        <f t="shared" si="8"/>
        <v>0</v>
      </c>
      <c r="F29" s="69">
        <f t="shared" si="8"/>
        <v>0</v>
      </c>
    </row>
    <row r="30" spans="1:6" s="53" customFormat="1" x14ac:dyDescent="0.25">
      <c r="A30" s="14" t="s">
        <v>87</v>
      </c>
      <c r="B30" s="60"/>
      <c r="C30" s="61"/>
      <c r="D30" s="61"/>
      <c r="E30" s="61"/>
      <c r="F30" s="62"/>
    </row>
    <row r="33" spans="1:6" ht="15.75" customHeight="1" x14ac:dyDescent="0.25">
      <c r="A33" s="113" t="s">
        <v>46</v>
      </c>
      <c r="B33" s="113"/>
      <c r="C33" s="113"/>
      <c r="D33" s="113"/>
      <c r="E33" s="113"/>
      <c r="F33" s="113"/>
    </row>
    <row r="34" spans="1:6" ht="18" x14ac:dyDescent="0.25">
      <c r="A34" s="20"/>
      <c r="B34" s="20"/>
      <c r="C34" s="20"/>
      <c r="D34" s="20"/>
      <c r="E34" s="5"/>
      <c r="F34" s="5"/>
    </row>
    <row r="35" spans="1:6" ht="25.5" x14ac:dyDescent="0.25">
      <c r="A35" s="16" t="s">
        <v>47</v>
      </c>
      <c r="B35" s="15" t="s">
        <v>114</v>
      </c>
      <c r="C35" s="16" t="s">
        <v>34</v>
      </c>
      <c r="D35" s="16" t="s">
        <v>119</v>
      </c>
      <c r="E35" s="16" t="s">
        <v>120</v>
      </c>
      <c r="F35" s="16" t="s">
        <v>121</v>
      </c>
    </row>
    <row r="36" spans="1:6" x14ac:dyDescent="0.25">
      <c r="A36" s="35" t="s">
        <v>1</v>
      </c>
      <c r="B36" s="66">
        <f>B37+B41+B43+B45+B51+B53</f>
        <v>7327237.0200000005</v>
      </c>
      <c r="C36" s="65">
        <f t="shared" ref="C36:F36" si="9">C37+C41+C43+C45+C51+C53</f>
        <v>7795736.8099999996</v>
      </c>
      <c r="D36" s="65">
        <f t="shared" si="9"/>
        <v>8551717.1899999995</v>
      </c>
      <c r="E36" s="65">
        <f t="shared" si="9"/>
        <v>9328960.6300000008</v>
      </c>
      <c r="F36" s="65">
        <f t="shared" si="9"/>
        <v>9480622.9800000004</v>
      </c>
    </row>
    <row r="37" spans="1:6" s="53" customFormat="1" x14ac:dyDescent="0.25">
      <c r="A37" s="58" t="s">
        <v>50</v>
      </c>
      <c r="B37" s="70">
        <f t="shared" ref="B37:C37" si="10">B38+B39+B40</f>
        <v>6113118.4800000004</v>
      </c>
      <c r="C37" s="70">
        <f t="shared" si="10"/>
        <v>6896161.5199999996</v>
      </c>
      <c r="D37" s="70">
        <f>D38+D39+D40</f>
        <v>7482450.5599999996</v>
      </c>
      <c r="E37" s="70">
        <f t="shared" ref="E37:F37" si="11">E38+E39+E40</f>
        <v>7872852.1600000001</v>
      </c>
      <c r="F37" s="70">
        <f t="shared" si="11"/>
        <v>7890852.1600000001</v>
      </c>
    </row>
    <row r="38" spans="1:6" s="53" customFormat="1" x14ac:dyDescent="0.25">
      <c r="A38" s="10" t="s">
        <v>84</v>
      </c>
      <c r="B38" s="61">
        <v>5958552.7000000002</v>
      </c>
      <c r="C38" s="61">
        <v>6604171.3399999999</v>
      </c>
      <c r="D38" s="61">
        <v>7190460.3799999999</v>
      </c>
      <c r="E38" s="61">
        <v>7580861.9800000004</v>
      </c>
      <c r="F38" s="61">
        <v>7598861.9800000004</v>
      </c>
    </row>
    <row r="39" spans="1:6" s="53" customFormat="1" x14ac:dyDescent="0.25">
      <c r="A39" s="10" t="s">
        <v>83</v>
      </c>
      <c r="B39" s="61">
        <v>154565.78</v>
      </c>
      <c r="C39" s="61">
        <v>291990.18</v>
      </c>
      <c r="D39" s="61">
        <v>291990.18</v>
      </c>
      <c r="E39" s="61">
        <v>291990.18</v>
      </c>
      <c r="F39" s="61">
        <v>291990.18</v>
      </c>
    </row>
    <row r="40" spans="1:6" s="53" customFormat="1" x14ac:dyDescent="0.25">
      <c r="A40" s="10" t="s">
        <v>96</v>
      </c>
      <c r="B40" s="60">
        <v>0</v>
      </c>
      <c r="C40" s="61">
        <v>0</v>
      </c>
      <c r="D40" s="61">
        <v>0</v>
      </c>
      <c r="E40" s="61">
        <v>0</v>
      </c>
      <c r="F40" s="61">
        <v>0</v>
      </c>
    </row>
    <row r="41" spans="1:6" s="53" customFormat="1" x14ac:dyDescent="0.25">
      <c r="A41" s="63" t="s">
        <v>52</v>
      </c>
      <c r="B41" s="64">
        <f>B42</f>
        <v>264815.33</v>
      </c>
      <c r="C41" s="67">
        <f t="shared" ref="C41:F41" si="12">C42</f>
        <v>279388.15000000002</v>
      </c>
      <c r="D41" s="67">
        <f t="shared" si="12"/>
        <v>282907</v>
      </c>
      <c r="E41" s="67">
        <f t="shared" si="12"/>
        <v>305195.69</v>
      </c>
      <c r="F41" s="67">
        <f t="shared" si="12"/>
        <v>305195.69</v>
      </c>
    </row>
    <row r="42" spans="1:6" s="53" customFormat="1" x14ac:dyDescent="0.25">
      <c r="A42" s="10" t="s">
        <v>53</v>
      </c>
      <c r="B42" s="60">
        <v>264815.33</v>
      </c>
      <c r="C42" s="61">
        <v>279388.15000000002</v>
      </c>
      <c r="D42" s="61">
        <v>282907</v>
      </c>
      <c r="E42" s="61">
        <v>305195.69</v>
      </c>
      <c r="F42" s="61">
        <v>305195.69</v>
      </c>
    </row>
    <row r="43" spans="1:6" s="53" customFormat="1" ht="25.5" x14ac:dyDescent="0.25">
      <c r="A43" s="50" t="s">
        <v>49</v>
      </c>
      <c r="B43" s="64">
        <f>B44</f>
        <v>24200.09</v>
      </c>
      <c r="C43" s="67">
        <f t="shared" ref="C43:F43" si="13">C44</f>
        <v>30566.06</v>
      </c>
      <c r="D43" s="67">
        <f t="shared" si="13"/>
        <v>27376.03</v>
      </c>
      <c r="E43" s="67">
        <f t="shared" si="13"/>
        <v>28931.53</v>
      </c>
      <c r="F43" s="67">
        <f t="shared" si="13"/>
        <v>28931.53</v>
      </c>
    </row>
    <row r="44" spans="1:6" s="53" customFormat="1" ht="25.5" x14ac:dyDescent="0.25">
      <c r="A44" s="14" t="s">
        <v>85</v>
      </c>
      <c r="B44" s="60">
        <v>24200.09</v>
      </c>
      <c r="C44" s="61">
        <v>30566.06</v>
      </c>
      <c r="D44" s="61">
        <v>27376.03</v>
      </c>
      <c r="E44" s="61">
        <v>28931.53</v>
      </c>
      <c r="F44" s="61">
        <v>28931.53</v>
      </c>
    </row>
    <row r="45" spans="1:6" s="53" customFormat="1" x14ac:dyDescent="0.25">
      <c r="A45" s="35" t="s">
        <v>48</v>
      </c>
      <c r="B45" s="64">
        <f>B47+B48+B49+B50+B46</f>
        <v>831916.37000000011</v>
      </c>
      <c r="C45" s="67">
        <f t="shared" ref="C45:F45" si="14">C47+C48+C49+C50+C46</f>
        <v>464529.83</v>
      </c>
      <c r="D45" s="67">
        <f t="shared" si="14"/>
        <v>648433.60000000009</v>
      </c>
      <c r="E45" s="67">
        <f t="shared" si="14"/>
        <v>980031.25</v>
      </c>
      <c r="F45" s="69">
        <f t="shared" si="14"/>
        <v>1113693.6000000001</v>
      </c>
    </row>
    <row r="46" spans="1:6" s="53" customFormat="1" x14ac:dyDescent="0.25">
      <c r="A46" s="10" t="s">
        <v>123</v>
      </c>
      <c r="B46" s="60">
        <v>153972.67000000001</v>
      </c>
      <c r="C46" s="61">
        <v>0</v>
      </c>
      <c r="D46" s="61">
        <v>0</v>
      </c>
      <c r="E46" s="61">
        <v>141633.59</v>
      </c>
      <c r="F46" s="62">
        <v>184676</v>
      </c>
    </row>
    <row r="47" spans="1:6" s="53" customFormat="1" x14ac:dyDescent="0.25">
      <c r="A47" s="10" t="s">
        <v>79</v>
      </c>
      <c r="B47" s="60">
        <v>560851.78</v>
      </c>
      <c r="C47" s="61">
        <v>464529.83</v>
      </c>
      <c r="D47" s="61">
        <v>621665.68000000005</v>
      </c>
      <c r="E47" s="61">
        <v>785379.74</v>
      </c>
      <c r="F47" s="62">
        <v>785675.68</v>
      </c>
    </row>
    <row r="48" spans="1:6" s="53" customFormat="1" x14ac:dyDescent="0.25">
      <c r="A48" s="10" t="s">
        <v>91</v>
      </c>
      <c r="B48" s="60">
        <v>14709.12</v>
      </c>
      <c r="C48" s="61">
        <v>0</v>
      </c>
      <c r="D48" s="61">
        <v>14709.12</v>
      </c>
      <c r="E48" s="61">
        <v>40959.120000000003</v>
      </c>
      <c r="F48" s="62">
        <v>40959.120000000003</v>
      </c>
    </row>
    <row r="49" spans="1:6" s="53" customFormat="1" x14ac:dyDescent="0.25">
      <c r="A49" s="10" t="s">
        <v>92</v>
      </c>
      <c r="B49" s="60">
        <v>12058.8</v>
      </c>
      <c r="C49" s="61">
        <v>0</v>
      </c>
      <c r="D49" s="61">
        <v>12058.8</v>
      </c>
      <c r="E49" s="61">
        <v>12058.8</v>
      </c>
      <c r="F49" s="62">
        <v>12058.8</v>
      </c>
    </row>
    <row r="50" spans="1:6" s="53" customFormat="1" x14ac:dyDescent="0.25">
      <c r="A50" s="10" t="s">
        <v>122</v>
      </c>
      <c r="B50" s="60">
        <v>90324</v>
      </c>
      <c r="C50" s="61">
        <v>0</v>
      </c>
      <c r="D50" s="61">
        <v>0</v>
      </c>
      <c r="E50" s="61">
        <v>0</v>
      </c>
      <c r="F50" s="62">
        <v>90324</v>
      </c>
    </row>
    <row r="51" spans="1:6" s="53" customFormat="1" x14ac:dyDescent="0.25">
      <c r="A51" s="35" t="s">
        <v>78</v>
      </c>
      <c r="B51" s="64">
        <f>B52</f>
        <v>92669.96</v>
      </c>
      <c r="C51" s="67">
        <f t="shared" ref="C51:F51" si="15">C52</f>
        <v>123233.13</v>
      </c>
      <c r="D51" s="67">
        <f t="shared" si="15"/>
        <v>109050</v>
      </c>
      <c r="E51" s="67">
        <f t="shared" si="15"/>
        <v>141300</v>
      </c>
      <c r="F51" s="69">
        <f t="shared" si="15"/>
        <v>141300</v>
      </c>
    </row>
    <row r="52" spans="1:6" s="53" customFormat="1" x14ac:dyDescent="0.25">
      <c r="A52" s="10" t="s">
        <v>80</v>
      </c>
      <c r="B52" s="60">
        <v>92669.96</v>
      </c>
      <c r="C52" s="61">
        <v>123233.13</v>
      </c>
      <c r="D52" s="61">
        <v>109050</v>
      </c>
      <c r="E52" s="61">
        <v>141300</v>
      </c>
      <c r="F52" s="62">
        <v>141300</v>
      </c>
    </row>
    <row r="53" spans="1:6" s="53" customFormat="1" ht="38.25" x14ac:dyDescent="0.25">
      <c r="A53" s="35" t="s">
        <v>81</v>
      </c>
      <c r="B53" s="64">
        <f>B54</f>
        <v>516.79</v>
      </c>
      <c r="C53" s="67">
        <f t="shared" ref="C53:F53" si="16">C54</f>
        <v>1858.12</v>
      </c>
      <c r="D53" s="67">
        <f t="shared" si="16"/>
        <v>1500</v>
      </c>
      <c r="E53" s="67">
        <f t="shared" si="16"/>
        <v>650</v>
      </c>
      <c r="F53" s="69">
        <f t="shared" si="16"/>
        <v>650</v>
      </c>
    </row>
    <row r="54" spans="1:6" s="53" customFormat="1" ht="25.5" x14ac:dyDescent="0.25">
      <c r="A54" s="14" t="s">
        <v>82</v>
      </c>
      <c r="B54" s="60">
        <v>516.79</v>
      </c>
      <c r="C54" s="61">
        <v>1858.12</v>
      </c>
      <c r="D54" s="61">
        <v>1500</v>
      </c>
      <c r="E54" s="61">
        <v>650</v>
      </c>
      <c r="F54" s="62">
        <v>650</v>
      </c>
    </row>
    <row r="55" spans="1:6" s="53" customFormat="1" x14ac:dyDescent="0.25">
      <c r="A55" s="35" t="s">
        <v>88</v>
      </c>
      <c r="B55" s="64">
        <f>B56</f>
        <v>-175782.50999999978</v>
      </c>
      <c r="C55" s="67">
        <f t="shared" ref="C55:F55" si="17">C56</f>
        <v>1061782.4699999997</v>
      </c>
      <c r="D55" s="67">
        <f t="shared" si="17"/>
        <v>1061782.4699999988</v>
      </c>
      <c r="E55" s="67">
        <f t="shared" si="17"/>
        <v>1061782.4699999969</v>
      </c>
      <c r="F55" s="69">
        <f t="shared" si="17"/>
        <v>1061782.4699999969</v>
      </c>
    </row>
    <row r="56" spans="1:6" s="53" customFormat="1" ht="25.5" x14ac:dyDescent="0.25">
      <c r="A56" s="14" t="s">
        <v>89</v>
      </c>
      <c r="B56" s="60">
        <f>B10-B36</f>
        <v>-175782.50999999978</v>
      </c>
      <c r="C56" s="61">
        <f t="shared" ref="C56:F56" si="18">C10-C36</f>
        <v>1061782.4699999997</v>
      </c>
      <c r="D56" s="61">
        <f t="shared" si="18"/>
        <v>1061782.4699999988</v>
      </c>
      <c r="E56" s="61">
        <f t="shared" si="18"/>
        <v>1061782.4699999969</v>
      </c>
      <c r="F56" s="62">
        <f t="shared" si="18"/>
        <v>1061782.4699999969</v>
      </c>
    </row>
  </sheetData>
  <mergeCells count="5">
    <mergeCell ref="A3:F3"/>
    <mergeCell ref="A5:F5"/>
    <mergeCell ref="A7:F7"/>
    <mergeCell ref="A33:F33"/>
    <mergeCell ref="A1:F1"/>
  </mergeCells>
  <pageMargins left="0.7" right="0.7" top="0.75" bottom="0.75" header="0.3" footer="0.3"/>
  <pageSetup paperSize="9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F13" sqref="F13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10" ht="42" customHeight="1" x14ac:dyDescent="0.25">
      <c r="A1" s="113" t="s">
        <v>118</v>
      </c>
      <c r="B1" s="113"/>
      <c r="C1" s="113"/>
      <c r="D1" s="113"/>
      <c r="E1" s="113"/>
      <c r="F1" s="113"/>
      <c r="G1" s="104"/>
      <c r="H1" s="104"/>
      <c r="I1" s="104"/>
      <c r="J1" s="104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x14ac:dyDescent="0.25">
      <c r="A3" s="113" t="s">
        <v>19</v>
      </c>
      <c r="B3" s="113"/>
      <c r="C3" s="113"/>
      <c r="D3" s="113"/>
      <c r="E3" s="126"/>
      <c r="F3" s="126"/>
    </row>
    <row r="4" spans="1:10" ht="18" x14ac:dyDescent="0.25">
      <c r="A4" s="4"/>
      <c r="B4" s="4"/>
      <c r="C4" s="4"/>
      <c r="D4" s="4"/>
      <c r="E4" s="5"/>
      <c r="F4" s="5"/>
    </row>
    <row r="5" spans="1:10" ht="18" customHeight="1" x14ac:dyDescent="0.25">
      <c r="A5" s="113" t="s">
        <v>4</v>
      </c>
      <c r="B5" s="114"/>
      <c r="C5" s="114"/>
      <c r="D5" s="114"/>
      <c r="E5" s="114"/>
      <c r="F5" s="114"/>
    </row>
    <row r="6" spans="1:10" ht="18" x14ac:dyDescent="0.25">
      <c r="A6" s="4"/>
      <c r="B6" s="4"/>
      <c r="C6" s="4"/>
      <c r="D6" s="4"/>
      <c r="E6" s="5"/>
      <c r="F6" s="5"/>
    </row>
    <row r="7" spans="1:10" ht="15.75" x14ac:dyDescent="0.25">
      <c r="A7" s="113" t="s">
        <v>14</v>
      </c>
      <c r="B7" s="132"/>
      <c r="C7" s="132"/>
      <c r="D7" s="132"/>
      <c r="E7" s="132"/>
      <c r="F7" s="132"/>
    </row>
    <row r="8" spans="1:10" ht="18" x14ac:dyDescent="0.25">
      <c r="A8" s="4"/>
      <c r="B8" s="4"/>
      <c r="C8" s="4"/>
      <c r="D8" s="4"/>
      <c r="E8" s="5"/>
      <c r="F8" s="5"/>
    </row>
    <row r="9" spans="1:10" ht="25.5" x14ac:dyDescent="0.25">
      <c r="A9" s="16" t="s">
        <v>47</v>
      </c>
      <c r="B9" s="15" t="s">
        <v>114</v>
      </c>
      <c r="C9" s="16" t="s">
        <v>34</v>
      </c>
      <c r="D9" s="16" t="s">
        <v>119</v>
      </c>
      <c r="E9" s="16" t="s">
        <v>120</v>
      </c>
      <c r="F9" s="16" t="s">
        <v>121</v>
      </c>
    </row>
    <row r="10" spans="1:10" ht="15.75" customHeight="1" x14ac:dyDescent="0.25">
      <c r="A10" s="8" t="s">
        <v>15</v>
      </c>
      <c r="B10" s="71">
        <f>B11</f>
        <v>7327237.0199999996</v>
      </c>
      <c r="C10" s="71">
        <f t="shared" ref="C10:F10" si="0">C11</f>
        <v>7795736.7999999998</v>
      </c>
      <c r="D10" s="71">
        <f t="shared" si="0"/>
        <v>8551717.1899999995</v>
      </c>
      <c r="E10" s="71">
        <f t="shared" si="0"/>
        <v>9328960.6300000008</v>
      </c>
      <c r="F10" s="71">
        <f t="shared" si="0"/>
        <v>9480622.9800000004</v>
      </c>
    </row>
    <row r="11" spans="1:10" ht="15.75" customHeight="1" x14ac:dyDescent="0.25">
      <c r="A11" s="8" t="s">
        <v>93</v>
      </c>
      <c r="B11" s="64">
        <f>B12</f>
        <v>7327237.0199999996</v>
      </c>
      <c r="C11" s="67">
        <f t="shared" ref="C11:F11" si="1">C12</f>
        <v>7795736.7999999998</v>
      </c>
      <c r="D11" s="67">
        <f t="shared" si="1"/>
        <v>8551717.1899999995</v>
      </c>
      <c r="E11" s="67">
        <f t="shared" si="1"/>
        <v>9328960.6300000008</v>
      </c>
      <c r="F11" s="67">
        <f t="shared" si="1"/>
        <v>9480622.9800000004</v>
      </c>
    </row>
    <row r="12" spans="1:10" x14ac:dyDescent="0.25">
      <c r="A12" s="14" t="s">
        <v>94</v>
      </c>
      <c r="B12" s="60">
        <v>7327237.0199999996</v>
      </c>
      <c r="C12" s="61">
        <v>7795736.7999999998</v>
      </c>
      <c r="D12" s="61">
        <v>8551717.1899999995</v>
      </c>
      <c r="E12" s="61">
        <v>9328960.6300000008</v>
      </c>
      <c r="F12" s="61">
        <v>9480622.9800000004</v>
      </c>
    </row>
  </sheetData>
  <mergeCells count="4">
    <mergeCell ref="A3:F3"/>
    <mergeCell ref="A5:F5"/>
    <mergeCell ref="A7:F7"/>
    <mergeCell ref="A1:F1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H15" sqref="H1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10" ht="42" customHeight="1" x14ac:dyDescent="0.25">
      <c r="A1" s="113" t="s">
        <v>118</v>
      </c>
      <c r="B1" s="113"/>
      <c r="C1" s="113"/>
      <c r="D1" s="113"/>
      <c r="E1" s="113"/>
      <c r="F1" s="113"/>
      <c r="G1" s="113"/>
      <c r="H1" s="113"/>
      <c r="I1" s="104"/>
      <c r="J1" s="104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</row>
    <row r="3" spans="1:10" ht="15.75" customHeight="1" x14ac:dyDescent="0.25">
      <c r="A3" s="113" t="s">
        <v>19</v>
      </c>
      <c r="B3" s="113"/>
      <c r="C3" s="113"/>
      <c r="D3" s="113"/>
      <c r="E3" s="113"/>
      <c r="F3" s="113"/>
      <c r="G3" s="113"/>
      <c r="H3" s="113"/>
    </row>
    <row r="4" spans="1:10" ht="18" x14ac:dyDescent="0.25">
      <c r="A4" s="4"/>
      <c r="B4" s="4"/>
      <c r="C4" s="4"/>
      <c r="D4" s="4"/>
      <c r="E4" s="4"/>
      <c r="F4" s="4"/>
      <c r="G4" s="5"/>
      <c r="H4" s="5"/>
    </row>
    <row r="5" spans="1:10" ht="18" customHeight="1" x14ac:dyDescent="0.25">
      <c r="A5" s="113" t="s">
        <v>54</v>
      </c>
      <c r="B5" s="113"/>
      <c r="C5" s="113"/>
      <c r="D5" s="113"/>
      <c r="E5" s="113"/>
      <c r="F5" s="113"/>
      <c r="G5" s="113"/>
      <c r="H5" s="113"/>
    </row>
    <row r="6" spans="1:10" ht="18" x14ac:dyDescent="0.25">
      <c r="A6" s="4"/>
      <c r="B6" s="4"/>
      <c r="C6" s="4"/>
      <c r="D6" s="4"/>
      <c r="E6" s="4"/>
      <c r="F6" s="4"/>
      <c r="G6" s="5"/>
      <c r="H6" s="5"/>
    </row>
    <row r="7" spans="1:10" ht="25.5" x14ac:dyDescent="0.25">
      <c r="A7" s="16" t="s">
        <v>5</v>
      </c>
      <c r="B7" s="15" t="s">
        <v>6</v>
      </c>
      <c r="C7" s="15" t="s">
        <v>33</v>
      </c>
      <c r="D7" s="15" t="s">
        <v>114</v>
      </c>
      <c r="E7" s="16" t="s">
        <v>34</v>
      </c>
      <c r="F7" s="16" t="s">
        <v>119</v>
      </c>
      <c r="G7" s="16" t="s">
        <v>120</v>
      </c>
      <c r="H7" s="16" t="s">
        <v>121</v>
      </c>
    </row>
    <row r="8" spans="1:10" x14ac:dyDescent="0.25">
      <c r="A8" s="33"/>
      <c r="B8" s="34"/>
      <c r="C8" s="32" t="s">
        <v>56</v>
      </c>
      <c r="D8" s="66">
        <f>D9</f>
        <v>0</v>
      </c>
      <c r="E8" s="65">
        <f t="shared" ref="E8:H8" si="0">E9</f>
        <v>0</v>
      </c>
      <c r="F8" s="65">
        <f t="shared" si="0"/>
        <v>0</v>
      </c>
      <c r="G8" s="65">
        <f t="shared" si="0"/>
        <v>0</v>
      </c>
      <c r="H8" s="65">
        <f t="shared" si="0"/>
        <v>0</v>
      </c>
    </row>
    <row r="9" spans="1:10" ht="25.5" x14ac:dyDescent="0.25">
      <c r="A9" s="8">
        <v>8</v>
      </c>
      <c r="B9" s="8"/>
      <c r="C9" s="8" t="s">
        <v>16</v>
      </c>
      <c r="D9" s="64">
        <f>D10</f>
        <v>0</v>
      </c>
      <c r="E9" s="67">
        <f t="shared" ref="E9:H9" si="1">E10</f>
        <v>0</v>
      </c>
      <c r="F9" s="67">
        <f t="shared" si="1"/>
        <v>0</v>
      </c>
      <c r="G9" s="67">
        <f t="shared" si="1"/>
        <v>0</v>
      </c>
      <c r="H9" s="67">
        <f t="shared" si="1"/>
        <v>0</v>
      </c>
    </row>
    <row r="10" spans="1:10" x14ac:dyDescent="0.25">
      <c r="A10" s="8"/>
      <c r="B10" s="13">
        <v>84</v>
      </c>
      <c r="C10" s="13" t="s">
        <v>23</v>
      </c>
      <c r="D10" s="60">
        <v>0</v>
      </c>
      <c r="E10" s="61">
        <v>0</v>
      </c>
      <c r="F10" s="61">
        <v>0</v>
      </c>
      <c r="G10" s="61">
        <v>0</v>
      </c>
      <c r="H10" s="61">
        <v>0</v>
      </c>
    </row>
    <row r="11" spans="1:10" x14ac:dyDescent="0.25">
      <c r="A11" s="8"/>
      <c r="B11" s="13"/>
      <c r="C11" s="36"/>
      <c r="D11" s="60"/>
      <c r="E11" s="61"/>
      <c r="F11" s="61"/>
      <c r="G11" s="61"/>
      <c r="H11" s="61"/>
    </row>
    <row r="12" spans="1:10" x14ac:dyDescent="0.25">
      <c r="A12" s="8"/>
      <c r="B12" s="13"/>
      <c r="C12" s="32" t="s">
        <v>59</v>
      </c>
      <c r="D12" s="71">
        <f>D13</f>
        <v>205186.63</v>
      </c>
      <c r="E12" s="72">
        <f t="shared" ref="E12:H12" si="2">E13</f>
        <v>259008.03</v>
      </c>
      <c r="F12" s="72">
        <f t="shared" si="2"/>
        <v>238416.96</v>
      </c>
      <c r="G12" s="72">
        <f t="shared" si="2"/>
        <v>238416.96</v>
      </c>
      <c r="H12" s="72">
        <f t="shared" si="2"/>
        <v>238416.96</v>
      </c>
    </row>
    <row r="13" spans="1:10" ht="25.5" x14ac:dyDescent="0.25">
      <c r="A13" s="11">
        <v>5</v>
      </c>
      <c r="B13" s="12"/>
      <c r="C13" s="21" t="s">
        <v>17</v>
      </c>
      <c r="D13" s="64">
        <f>D14</f>
        <v>205186.63</v>
      </c>
      <c r="E13" s="64">
        <f t="shared" ref="E13:H13" si="3">E14</f>
        <v>259008.03</v>
      </c>
      <c r="F13" s="64">
        <f t="shared" si="3"/>
        <v>238416.96</v>
      </c>
      <c r="G13" s="64">
        <f t="shared" si="3"/>
        <v>238416.96</v>
      </c>
      <c r="H13" s="64">
        <f t="shared" si="3"/>
        <v>238416.96</v>
      </c>
    </row>
    <row r="14" spans="1:10" ht="25.5" x14ac:dyDescent="0.25">
      <c r="A14" s="13"/>
      <c r="B14" s="13">
        <v>54</v>
      </c>
      <c r="C14" s="22" t="s">
        <v>24</v>
      </c>
      <c r="D14" s="60">
        <v>205186.63</v>
      </c>
      <c r="E14" s="61">
        <v>259008.03</v>
      </c>
      <c r="F14" s="61">
        <v>238416.96</v>
      </c>
      <c r="G14" s="61">
        <v>238416.96</v>
      </c>
      <c r="H14" s="62">
        <v>238416.96</v>
      </c>
    </row>
  </sheetData>
  <mergeCells count="3">
    <mergeCell ref="A3:H3"/>
    <mergeCell ref="A5:H5"/>
    <mergeCell ref="A1:H1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selection activeCell="B16" sqref="B16"/>
    </sheetView>
  </sheetViews>
  <sheetFormatPr defaultRowHeight="15" x14ac:dyDescent="0.25"/>
  <cols>
    <col min="1" max="6" width="25.28515625" customWidth="1"/>
  </cols>
  <sheetData>
    <row r="1" spans="1:10" ht="42" customHeight="1" x14ac:dyDescent="0.25">
      <c r="A1" s="113" t="s">
        <v>118</v>
      </c>
      <c r="B1" s="113"/>
      <c r="C1" s="113"/>
      <c r="D1" s="113"/>
      <c r="E1" s="113"/>
      <c r="F1" s="113"/>
      <c r="G1" s="104"/>
      <c r="H1" s="104"/>
      <c r="I1" s="104"/>
      <c r="J1" s="104"/>
    </row>
    <row r="2" spans="1:10" ht="18" customHeight="1" x14ac:dyDescent="0.25">
      <c r="A2" s="20"/>
      <c r="B2" s="20"/>
      <c r="C2" s="20"/>
      <c r="D2" s="20"/>
      <c r="E2" s="20"/>
      <c r="F2" s="20"/>
    </row>
    <row r="3" spans="1:10" ht="15.75" customHeight="1" x14ac:dyDescent="0.25">
      <c r="A3" s="113" t="s">
        <v>19</v>
      </c>
      <c r="B3" s="113"/>
      <c r="C3" s="113"/>
      <c r="D3" s="113"/>
      <c r="E3" s="113"/>
      <c r="F3" s="113"/>
    </row>
    <row r="4" spans="1:10" ht="18" x14ac:dyDescent="0.25">
      <c r="A4" s="20"/>
      <c r="B4" s="20"/>
      <c r="C4" s="20"/>
      <c r="D4" s="20"/>
      <c r="E4" s="5"/>
      <c r="F4" s="5"/>
    </row>
    <row r="5" spans="1:10" ht="18" customHeight="1" x14ac:dyDescent="0.25">
      <c r="A5" s="113" t="s">
        <v>55</v>
      </c>
      <c r="B5" s="113"/>
      <c r="C5" s="113"/>
      <c r="D5" s="113"/>
      <c r="E5" s="113"/>
      <c r="F5" s="113"/>
    </row>
    <row r="6" spans="1:10" ht="18" x14ac:dyDescent="0.25">
      <c r="A6" s="20"/>
      <c r="B6" s="20"/>
      <c r="C6" s="20"/>
      <c r="D6" s="20"/>
      <c r="E6" s="5"/>
      <c r="F6" s="5"/>
    </row>
    <row r="7" spans="1:10" ht="25.5" x14ac:dyDescent="0.25">
      <c r="A7" s="15" t="s">
        <v>47</v>
      </c>
      <c r="B7" s="15" t="s">
        <v>114</v>
      </c>
      <c r="C7" s="16" t="s">
        <v>34</v>
      </c>
      <c r="D7" s="16" t="s">
        <v>119</v>
      </c>
      <c r="E7" s="16" t="s">
        <v>120</v>
      </c>
      <c r="F7" s="16" t="s">
        <v>121</v>
      </c>
    </row>
    <row r="8" spans="1:10" x14ac:dyDescent="0.25">
      <c r="A8" s="8" t="s">
        <v>56</v>
      </c>
      <c r="B8" s="71">
        <f>B9</f>
        <v>0</v>
      </c>
      <c r="C8" s="72">
        <f t="shared" ref="C8:F8" si="0">C9</f>
        <v>0</v>
      </c>
      <c r="D8" s="72">
        <f t="shared" si="0"/>
        <v>0</v>
      </c>
      <c r="E8" s="72">
        <f t="shared" si="0"/>
        <v>0</v>
      </c>
      <c r="F8" s="72">
        <f t="shared" si="0"/>
        <v>0</v>
      </c>
    </row>
    <row r="9" spans="1:10" ht="25.5" x14ac:dyDescent="0.25">
      <c r="A9" s="8" t="s">
        <v>57</v>
      </c>
      <c r="B9" s="64">
        <f>B10</f>
        <v>0</v>
      </c>
      <c r="C9" s="67">
        <f t="shared" ref="C9:F9" si="1">C10</f>
        <v>0</v>
      </c>
      <c r="D9" s="67">
        <f t="shared" si="1"/>
        <v>0</v>
      </c>
      <c r="E9" s="67">
        <f t="shared" si="1"/>
        <v>0</v>
      </c>
      <c r="F9" s="67">
        <f t="shared" si="1"/>
        <v>0</v>
      </c>
    </row>
    <row r="10" spans="1:10" ht="25.5" x14ac:dyDescent="0.25">
      <c r="A10" s="14" t="s">
        <v>58</v>
      </c>
      <c r="B10" s="60">
        <v>0</v>
      </c>
      <c r="C10" s="61">
        <v>0</v>
      </c>
      <c r="D10" s="61">
        <v>0</v>
      </c>
      <c r="E10" s="61">
        <v>0</v>
      </c>
      <c r="F10" s="61">
        <v>0</v>
      </c>
    </row>
    <row r="11" spans="1:10" x14ac:dyDescent="0.25">
      <c r="A11" s="14"/>
      <c r="B11" s="60"/>
      <c r="C11" s="61"/>
      <c r="D11" s="61"/>
      <c r="E11" s="61"/>
      <c r="F11" s="61"/>
    </row>
    <row r="12" spans="1:10" x14ac:dyDescent="0.25">
      <c r="A12" s="8" t="s">
        <v>59</v>
      </c>
      <c r="B12" s="71">
        <f>B13+B16</f>
        <v>129251.68</v>
      </c>
      <c r="C12" s="72">
        <f t="shared" ref="C12:F12" si="2">C13+C16</f>
        <v>30861.11</v>
      </c>
      <c r="D12" s="72">
        <f t="shared" si="2"/>
        <v>136357.44</v>
      </c>
      <c r="E12" s="72">
        <f t="shared" si="2"/>
        <v>136357.44</v>
      </c>
      <c r="F12" s="72">
        <f t="shared" si="2"/>
        <v>136357.44</v>
      </c>
    </row>
    <row r="13" spans="1:10" x14ac:dyDescent="0.25">
      <c r="A13" s="21" t="s">
        <v>50</v>
      </c>
      <c r="B13" s="64">
        <f>B14+B15</f>
        <v>23756.04</v>
      </c>
      <c r="C13" s="67">
        <f t="shared" ref="C13:F13" si="3">C14+C15</f>
        <v>30861.11</v>
      </c>
      <c r="D13" s="67">
        <f t="shared" si="3"/>
        <v>30861.8</v>
      </c>
      <c r="E13" s="67">
        <f t="shared" si="3"/>
        <v>30861.8</v>
      </c>
      <c r="F13" s="67">
        <f t="shared" si="3"/>
        <v>30861.8</v>
      </c>
    </row>
    <row r="14" spans="1:10" x14ac:dyDescent="0.25">
      <c r="A14" s="10" t="s">
        <v>51</v>
      </c>
      <c r="B14" s="60">
        <v>0</v>
      </c>
      <c r="C14" s="61">
        <v>0</v>
      </c>
      <c r="D14" s="61">
        <v>0</v>
      </c>
      <c r="E14" s="61">
        <v>0</v>
      </c>
      <c r="F14" s="62">
        <v>0</v>
      </c>
    </row>
    <row r="15" spans="1:10" s="53" customFormat="1" x14ac:dyDescent="0.25">
      <c r="A15" s="10" t="s">
        <v>95</v>
      </c>
      <c r="B15" s="60">
        <v>23756.04</v>
      </c>
      <c r="C15" s="61">
        <v>30861.11</v>
      </c>
      <c r="D15" s="61">
        <v>30861.8</v>
      </c>
      <c r="E15" s="61">
        <v>30861.8</v>
      </c>
      <c r="F15" s="62">
        <v>30861.8</v>
      </c>
    </row>
    <row r="16" spans="1:10" x14ac:dyDescent="0.25">
      <c r="A16" s="21" t="s">
        <v>52</v>
      </c>
      <c r="B16" s="64">
        <f>B17</f>
        <v>105495.64</v>
      </c>
      <c r="C16" s="67">
        <f t="shared" ref="C16:F16" si="4">C17</f>
        <v>0</v>
      </c>
      <c r="D16" s="67">
        <f t="shared" si="4"/>
        <v>105495.64</v>
      </c>
      <c r="E16" s="67">
        <f t="shared" si="4"/>
        <v>105495.64</v>
      </c>
      <c r="F16" s="69">
        <f t="shared" si="4"/>
        <v>105495.64</v>
      </c>
    </row>
    <row r="17" spans="1:6" x14ac:dyDescent="0.25">
      <c r="A17" s="10" t="s">
        <v>53</v>
      </c>
      <c r="B17" s="60">
        <v>105495.64</v>
      </c>
      <c r="C17" s="61">
        <v>0</v>
      </c>
      <c r="D17" s="61">
        <v>105495.64</v>
      </c>
      <c r="E17" s="61">
        <v>105495.64</v>
      </c>
      <c r="F17" s="62">
        <v>105495.64</v>
      </c>
    </row>
  </sheetData>
  <mergeCells count="3">
    <mergeCell ref="A3:F3"/>
    <mergeCell ref="A5:F5"/>
    <mergeCell ref="A1:F1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4"/>
  <sheetViews>
    <sheetView tabSelected="1" workbookViewId="0">
      <selection activeCell="F83" sqref="F83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10" ht="42" customHeight="1" x14ac:dyDescent="0.25">
      <c r="A1" s="113" t="s">
        <v>118</v>
      </c>
      <c r="B1" s="113"/>
      <c r="C1" s="113"/>
      <c r="D1" s="113"/>
      <c r="E1" s="113"/>
      <c r="F1" s="113"/>
      <c r="G1" s="113"/>
      <c r="H1" s="113"/>
      <c r="I1" s="113"/>
      <c r="J1" s="104"/>
    </row>
    <row r="2" spans="1:10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10" ht="18" customHeight="1" x14ac:dyDescent="0.25">
      <c r="A3" s="113" t="s">
        <v>18</v>
      </c>
      <c r="B3" s="114"/>
      <c r="C3" s="114"/>
      <c r="D3" s="114"/>
      <c r="E3" s="114"/>
      <c r="F3" s="114"/>
      <c r="G3" s="114"/>
      <c r="H3" s="114"/>
      <c r="I3" s="114"/>
    </row>
    <row r="4" spans="1:10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0" ht="25.5" x14ac:dyDescent="0.25">
      <c r="A5" s="148" t="s">
        <v>20</v>
      </c>
      <c r="B5" s="149"/>
      <c r="C5" s="150"/>
      <c r="D5" s="15" t="s">
        <v>21</v>
      </c>
      <c r="E5" s="15" t="s">
        <v>114</v>
      </c>
      <c r="F5" s="16" t="s">
        <v>34</v>
      </c>
      <c r="G5" s="16" t="s">
        <v>119</v>
      </c>
      <c r="H5" s="16" t="s">
        <v>120</v>
      </c>
      <c r="I5" s="16" t="s">
        <v>121</v>
      </c>
    </row>
    <row r="6" spans="1:10" ht="25.5" x14ac:dyDescent="0.25">
      <c r="A6" s="142" t="s">
        <v>97</v>
      </c>
      <c r="B6" s="143"/>
      <c r="C6" s="144"/>
      <c r="D6" s="24" t="s">
        <v>98</v>
      </c>
      <c r="E6" s="60"/>
      <c r="F6" s="61"/>
      <c r="G6" s="61"/>
      <c r="H6" s="61"/>
      <c r="I6" s="61"/>
    </row>
    <row r="7" spans="1:10" x14ac:dyDescent="0.25">
      <c r="A7" s="142" t="s">
        <v>99</v>
      </c>
      <c r="B7" s="143"/>
      <c r="C7" s="144"/>
      <c r="D7" s="24" t="s">
        <v>100</v>
      </c>
      <c r="E7" s="71">
        <f>E9+E16+E19+E24+E28+E45</f>
        <v>7011745.9500000002</v>
      </c>
      <c r="F7" s="72">
        <f>F9+F16+F19+F24+F28+F45</f>
        <v>7500958.3699999992</v>
      </c>
      <c r="G7" s="72">
        <f>G9+G16+G19+G24+G28+G45</f>
        <v>8197970.0100000007</v>
      </c>
      <c r="H7" s="72">
        <f>H9+H16+H19+H24+H28+H45</f>
        <v>8792788.9199999999</v>
      </c>
      <c r="I7" s="72">
        <f>I9+I16+I19+I24+I28+I45</f>
        <v>8897425.9100000001</v>
      </c>
    </row>
    <row r="8" spans="1:10" x14ac:dyDescent="0.25">
      <c r="A8" s="151" t="s">
        <v>50</v>
      </c>
      <c r="B8" s="152"/>
      <c r="C8" s="153"/>
      <c r="D8" s="31" t="s">
        <v>26</v>
      </c>
      <c r="E8" s="60"/>
      <c r="F8" s="61"/>
      <c r="G8" s="61"/>
      <c r="H8" s="61"/>
      <c r="I8" s="62"/>
    </row>
    <row r="9" spans="1:10" s="53" customFormat="1" ht="16.5" customHeight="1" x14ac:dyDescent="0.25">
      <c r="A9" s="145" t="s">
        <v>103</v>
      </c>
      <c r="B9" s="146"/>
      <c r="C9" s="147"/>
      <c r="D9" s="99"/>
      <c r="E9" s="64">
        <f>E10+E14</f>
        <v>6034675.4100000001</v>
      </c>
      <c r="F9" s="67">
        <f>F10+F14</f>
        <v>6576162.6199999992</v>
      </c>
      <c r="G9" s="67">
        <f>G10+G14</f>
        <v>7232997.8300000001</v>
      </c>
      <c r="H9" s="67">
        <f t="shared" ref="H9:I9" si="0">H10+H14</f>
        <v>7580861.9800000004</v>
      </c>
      <c r="I9" s="69">
        <f t="shared" si="0"/>
        <v>7598861.9799999995</v>
      </c>
    </row>
    <row r="10" spans="1:10" ht="15" customHeight="1" x14ac:dyDescent="0.25">
      <c r="A10" s="133">
        <v>3</v>
      </c>
      <c r="B10" s="134"/>
      <c r="C10" s="135"/>
      <c r="D10" s="23" t="s">
        <v>10</v>
      </c>
      <c r="E10" s="60">
        <f>E11+E12+E13</f>
        <v>6034675.4100000001</v>
      </c>
      <c r="F10" s="61">
        <f>F11+F12+F13</f>
        <v>6450076.0599999996</v>
      </c>
      <c r="G10" s="61">
        <f>G11+G12+G13</f>
        <v>7127502.1900000004</v>
      </c>
      <c r="H10" s="61">
        <f t="shared" ref="H10:I10" si="1">H11+H12+H13</f>
        <v>7580861.9800000004</v>
      </c>
      <c r="I10" s="62">
        <f t="shared" si="1"/>
        <v>7598861.9799999995</v>
      </c>
    </row>
    <row r="11" spans="1:10" x14ac:dyDescent="0.25">
      <c r="A11" s="139">
        <v>31</v>
      </c>
      <c r="B11" s="140"/>
      <c r="C11" s="141"/>
      <c r="D11" s="23" t="s">
        <v>11</v>
      </c>
      <c r="E11" s="60">
        <v>4722774.75</v>
      </c>
      <c r="F11" s="61">
        <v>4849797.5999999996</v>
      </c>
      <c r="G11" s="61">
        <v>5077626.2</v>
      </c>
      <c r="H11" s="61">
        <v>5732256.9500000002</v>
      </c>
      <c r="I11" s="62">
        <v>5858078.5999999996</v>
      </c>
    </row>
    <row r="12" spans="1:10" x14ac:dyDescent="0.25">
      <c r="A12" s="139">
        <v>32</v>
      </c>
      <c r="B12" s="140"/>
      <c r="C12" s="141"/>
      <c r="D12" s="23" t="s">
        <v>22</v>
      </c>
      <c r="E12" s="60">
        <v>1304371.79</v>
      </c>
      <c r="F12" s="61">
        <v>1586433.61</v>
      </c>
      <c r="G12" s="61">
        <v>2036003.85</v>
      </c>
      <c r="H12" s="61">
        <v>1841201.67</v>
      </c>
      <c r="I12" s="62">
        <v>1730730.02</v>
      </c>
    </row>
    <row r="13" spans="1:10" s="53" customFormat="1" x14ac:dyDescent="0.25">
      <c r="A13" s="85">
        <v>34</v>
      </c>
      <c r="B13" s="86"/>
      <c r="C13" s="87"/>
      <c r="D13" s="84" t="s">
        <v>73</v>
      </c>
      <c r="E13" s="60">
        <v>7528.87</v>
      </c>
      <c r="F13" s="61">
        <v>13844.85</v>
      </c>
      <c r="G13" s="61">
        <v>13872.14</v>
      </c>
      <c r="H13" s="61">
        <v>7403.36</v>
      </c>
      <c r="I13" s="62">
        <v>10053.36</v>
      </c>
    </row>
    <row r="14" spans="1:10" s="53" customFormat="1" ht="25.5" x14ac:dyDescent="0.25">
      <c r="A14" s="142">
        <v>5</v>
      </c>
      <c r="B14" s="143"/>
      <c r="C14" s="144"/>
      <c r="D14" s="107" t="s">
        <v>17</v>
      </c>
      <c r="E14" s="71">
        <f>E15</f>
        <v>0</v>
      </c>
      <c r="F14" s="72">
        <f>F15</f>
        <v>126086.56</v>
      </c>
      <c r="G14" s="72">
        <f t="shared" ref="G14" si="2">G15</f>
        <v>105495.64</v>
      </c>
      <c r="H14" s="72">
        <f t="shared" ref="H14" si="3">H15</f>
        <v>0</v>
      </c>
      <c r="I14" s="94">
        <f t="shared" ref="I14" si="4">I15</f>
        <v>0</v>
      </c>
    </row>
    <row r="15" spans="1:10" s="53" customFormat="1" ht="25.5" x14ac:dyDescent="0.25">
      <c r="A15" s="139">
        <v>54</v>
      </c>
      <c r="B15" s="140"/>
      <c r="C15" s="141"/>
      <c r="D15" s="106" t="s">
        <v>108</v>
      </c>
      <c r="E15" s="60">
        <v>0</v>
      </c>
      <c r="F15" s="61">
        <v>126086.56</v>
      </c>
      <c r="G15" s="61">
        <v>105495.64</v>
      </c>
      <c r="H15" s="61">
        <v>0</v>
      </c>
      <c r="I15" s="62"/>
    </row>
    <row r="16" spans="1:10" s="53" customFormat="1" ht="15" customHeight="1" x14ac:dyDescent="0.25">
      <c r="A16" s="145" t="s">
        <v>104</v>
      </c>
      <c r="B16" s="146"/>
      <c r="C16" s="147"/>
      <c r="D16" s="89"/>
      <c r="E16" s="64">
        <f t="shared" ref="E16:F16" si="5">E17</f>
        <v>23756.04</v>
      </c>
      <c r="F16" s="67">
        <f t="shared" si="5"/>
        <v>30861.11</v>
      </c>
      <c r="G16" s="67">
        <f>G17</f>
        <v>30861.11</v>
      </c>
      <c r="H16" s="67">
        <f t="shared" ref="H16:I17" si="6">H17</f>
        <v>30861.08</v>
      </c>
      <c r="I16" s="69">
        <f t="shared" si="6"/>
        <v>30861.08</v>
      </c>
    </row>
    <row r="17" spans="1:9" s="53" customFormat="1" ht="15" customHeight="1" x14ac:dyDescent="0.25">
      <c r="A17" s="133">
        <v>3</v>
      </c>
      <c r="B17" s="134"/>
      <c r="C17" s="135"/>
      <c r="D17" s="89" t="s">
        <v>10</v>
      </c>
      <c r="E17" s="60">
        <f>E18</f>
        <v>23756.04</v>
      </c>
      <c r="F17" s="61">
        <f>F18</f>
        <v>30861.11</v>
      </c>
      <c r="G17" s="61">
        <f>G18</f>
        <v>30861.11</v>
      </c>
      <c r="H17" s="61">
        <f t="shared" si="6"/>
        <v>30861.08</v>
      </c>
      <c r="I17" s="62">
        <f t="shared" si="6"/>
        <v>30861.08</v>
      </c>
    </row>
    <row r="18" spans="1:9" s="53" customFormat="1" x14ac:dyDescent="0.25">
      <c r="A18" s="90">
        <v>34</v>
      </c>
      <c r="B18" s="91"/>
      <c r="C18" s="92"/>
      <c r="D18" s="89" t="s">
        <v>73</v>
      </c>
      <c r="E18" s="60">
        <v>23756.04</v>
      </c>
      <c r="F18" s="61">
        <v>30861.11</v>
      </c>
      <c r="G18" s="61">
        <v>30861.11</v>
      </c>
      <c r="H18" s="61">
        <v>30861.08</v>
      </c>
      <c r="I18" s="62">
        <v>30861.08</v>
      </c>
    </row>
    <row r="19" spans="1:9" s="53" customFormat="1" ht="15" customHeight="1" x14ac:dyDescent="0.25">
      <c r="A19" s="136" t="s">
        <v>52</v>
      </c>
      <c r="B19" s="137"/>
      <c r="C19" s="138"/>
      <c r="D19" s="99"/>
      <c r="E19" s="64">
        <f t="shared" ref="E19:F19" si="7">E20</f>
        <v>17647</v>
      </c>
      <c r="F19" s="67">
        <f t="shared" si="7"/>
        <v>279388.21999999997</v>
      </c>
      <c r="G19" s="67">
        <f>G20</f>
        <v>282907</v>
      </c>
      <c r="H19" s="67">
        <f t="shared" ref="H19:I19" si="8">H20</f>
        <v>75209.22</v>
      </c>
      <c r="I19" s="69">
        <f t="shared" si="8"/>
        <v>21183.86</v>
      </c>
    </row>
    <row r="20" spans="1:9" s="53" customFormat="1" x14ac:dyDescent="0.25">
      <c r="A20" s="133">
        <v>3</v>
      </c>
      <c r="B20" s="134"/>
      <c r="C20" s="135"/>
      <c r="D20" s="89" t="s">
        <v>10</v>
      </c>
      <c r="E20" s="60">
        <f t="shared" ref="E20:I20" si="9">E22+E23+E21</f>
        <v>17647</v>
      </c>
      <c r="F20" s="61">
        <f t="shared" si="9"/>
        <v>279388.21999999997</v>
      </c>
      <c r="G20" s="61">
        <f t="shared" si="9"/>
        <v>282907</v>
      </c>
      <c r="H20" s="61">
        <f t="shared" si="9"/>
        <v>75209.22</v>
      </c>
      <c r="I20" s="62">
        <f t="shared" si="9"/>
        <v>21183.86</v>
      </c>
    </row>
    <row r="21" spans="1:9" s="53" customFormat="1" x14ac:dyDescent="0.25">
      <c r="A21" s="139">
        <v>31</v>
      </c>
      <c r="B21" s="140"/>
      <c r="C21" s="141"/>
      <c r="D21" s="102" t="s">
        <v>11</v>
      </c>
      <c r="E21" s="60"/>
      <c r="F21" s="61">
        <v>162353.18</v>
      </c>
      <c r="G21" s="61">
        <v>162353.18</v>
      </c>
      <c r="H21" s="61">
        <v>41940</v>
      </c>
      <c r="I21" s="62">
        <v>0</v>
      </c>
    </row>
    <row r="22" spans="1:9" s="53" customFormat="1" x14ac:dyDescent="0.25">
      <c r="A22" s="139">
        <v>32</v>
      </c>
      <c r="B22" s="140"/>
      <c r="C22" s="141"/>
      <c r="D22" s="89" t="s">
        <v>22</v>
      </c>
      <c r="E22" s="60">
        <v>17647</v>
      </c>
      <c r="F22" s="61">
        <v>117028.4</v>
      </c>
      <c r="G22" s="61">
        <v>120546.82</v>
      </c>
      <c r="H22" s="61">
        <v>33262.22</v>
      </c>
      <c r="I22" s="62">
        <v>21176.86</v>
      </c>
    </row>
    <row r="23" spans="1:9" s="53" customFormat="1" x14ac:dyDescent="0.25">
      <c r="A23" s="96">
        <v>34</v>
      </c>
      <c r="B23" s="97"/>
      <c r="C23" s="98"/>
      <c r="D23" s="100" t="s">
        <v>73</v>
      </c>
      <c r="E23" s="60"/>
      <c r="F23" s="61">
        <v>6.64</v>
      </c>
      <c r="G23" s="61">
        <v>7</v>
      </c>
      <c r="H23" s="61">
        <v>7</v>
      </c>
      <c r="I23" s="62">
        <v>7</v>
      </c>
    </row>
    <row r="24" spans="1:9" s="53" customFormat="1" ht="26.25" customHeight="1" x14ac:dyDescent="0.25">
      <c r="A24" s="136" t="s">
        <v>49</v>
      </c>
      <c r="B24" s="137"/>
      <c r="C24" s="138"/>
      <c r="D24" s="99"/>
      <c r="E24" s="64">
        <f t="shared" ref="E24:F24" si="10">E25</f>
        <v>24109.1</v>
      </c>
      <c r="F24" s="67">
        <f t="shared" si="10"/>
        <v>30566.06</v>
      </c>
      <c r="G24" s="67">
        <f>G25</f>
        <v>27376.03</v>
      </c>
      <c r="H24" s="67">
        <f t="shared" ref="H24:I24" si="11">H25</f>
        <v>28931.53</v>
      </c>
      <c r="I24" s="69">
        <f t="shared" si="11"/>
        <v>28931.53</v>
      </c>
    </row>
    <row r="25" spans="1:9" s="53" customFormat="1" x14ac:dyDescent="0.25">
      <c r="A25" s="133">
        <v>3</v>
      </c>
      <c r="B25" s="134"/>
      <c r="C25" s="135"/>
      <c r="D25" s="100" t="s">
        <v>10</v>
      </c>
      <c r="E25" s="60">
        <f>E27+E26</f>
        <v>24109.1</v>
      </c>
      <c r="F25" s="61">
        <f t="shared" ref="F25:I25" si="12">F27+F26</f>
        <v>30566.06</v>
      </c>
      <c r="G25" s="61">
        <f t="shared" si="12"/>
        <v>27376.03</v>
      </c>
      <c r="H25" s="61">
        <f t="shared" si="12"/>
        <v>28931.53</v>
      </c>
      <c r="I25" s="62">
        <f t="shared" si="12"/>
        <v>28931.53</v>
      </c>
    </row>
    <row r="26" spans="1:9" s="53" customFormat="1" x14ac:dyDescent="0.25">
      <c r="A26" s="139">
        <v>31</v>
      </c>
      <c r="B26" s="140"/>
      <c r="C26" s="141"/>
      <c r="D26" s="103" t="s">
        <v>11</v>
      </c>
      <c r="E26" s="60">
        <v>0</v>
      </c>
      <c r="F26" s="61">
        <v>0</v>
      </c>
      <c r="G26" s="61">
        <v>0</v>
      </c>
      <c r="H26" s="61">
        <v>0</v>
      </c>
      <c r="I26" s="62">
        <v>0</v>
      </c>
    </row>
    <row r="27" spans="1:9" s="53" customFormat="1" x14ac:dyDescent="0.25">
      <c r="A27" s="139">
        <v>32</v>
      </c>
      <c r="B27" s="140"/>
      <c r="C27" s="141"/>
      <c r="D27" s="100" t="s">
        <v>22</v>
      </c>
      <c r="E27" s="60">
        <v>24109.1</v>
      </c>
      <c r="F27" s="61">
        <v>30566.06</v>
      </c>
      <c r="G27" s="61">
        <v>27376.03</v>
      </c>
      <c r="H27" s="61">
        <v>28931.53</v>
      </c>
      <c r="I27" s="62">
        <v>28931.53</v>
      </c>
    </row>
    <row r="28" spans="1:9" s="53" customFormat="1" x14ac:dyDescent="0.25">
      <c r="A28" s="136" t="s">
        <v>48</v>
      </c>
      <c r="B28" s="137"/>
      <c r="C28" s="138"/>
      <c r="D28" s="100"/>
      <c r="E28" s="64">
        <f>E29+E41+E33+E37</f>
        <v>818888.44000000006</v>
      </c>
      <c r="F28" s="67">
        <f>F29+F41+F33+F37</f>
        <v>464529.83</v>
      </c>
      <c r="G28" s="67">
        <f>G29+G41+G33+G37</f>
        <v>524778.04</v>
      </c>
      <c r="H28" s="67">
        <f>H29+H41+H33+H37</f>
        <v>946625.11</v>
      </c>
      <c r="I28" s="69">
        <f t="shared" ref="I28" si="13">I29+I41+I33+I37</f>
        <v>1080287.4600000002</v>
      </c>
    </row>
    <row r="29" spans="1:9" s="53" customFormat="1" x14ac:dyDescent="0.25">
      <c r="A29" s="136" t="s">
        <v>110</v>
      </c>
      <c r="B29" s="137"/>
      <c r="C29" s="138"/>
      <c r="D29" s="99"/>
      <c r="E29" s="64">
        <f t="shared" ref="E29:F29" si="14">E30</f>
        <v>557638.77</v>
      </c>
      <c r="F29" s="67">
        <f t="shared" si="14"/>
        <v>464529.83</v>
      </c>
      <c r="G29" s="67">
        <f>G30</f>
        <v>498010.12</v>
      </c>
      <c r="H29" s="67">
        <f t="shared" ref="H29:I29" si="15">H30</f>
        <v>778223.6</v>
      </c>
      <c r="I29" s="69">
        <f t="shared" si="15"/>
        <v>778519.54</v>
      </c>
    </row>
    <row r="30" spans="1:9" s="53" customFormat="1" x14ac:dyDescent="0.25">
      <c r="A30" s="133">
        <v>3</v>
      </c>
      <c r="B30" s="134"/>
      <c r="C30" s="135"/>
      <c r="D30" s="100" t="s">
        <v>10</v>
      </c>
      <c r="E30" s="60">
        <f t="shared" ref="E30:F30" si="16">E31+E32</f>
        <v>557638.77</v>
      </c>
      <c r="F30" s="61">
        <f t="shared" si="16"/>
        <v>464529.83</v>
      </c>
      <c r="G30" s="61">
        <f>G31+G32</f>
        <v>498010.12</v>
      </c>
      <c r="H30" s="61">
        <f t="shared" ref="H30:I30" si="17">H31+H32</f>
        <v>778223.6</v>
      </c>
      <c r="I30" s="62">
        <f t="shared" si="17"/>
        <v>778519.54</v>
      </c>
    </row>
    <row r="31" spans="1:9" s="53" customFormat="1" x14ac:dyDescent="0.25">
      <c r="A31" s="139">
        <v>31</v>
      </c>
      <c r="B31" s="140"/>
      <c r="C31" s="141"/>
      <c r="D31" s="100" t="s">
        <v>11</v>
      </c>
      <c r="E31" s="60">
        <v>283401.87</v>
      </c>
      <c r="F31" s="61">
        <v>402017.39</v>
      </c>
      <c r="G31" s="61">
        <v>435497.68</v>
      </c>
      <c r="H31" s="61">
        <v>439560.54</v>
      </c>
      <c r="I31" s="62">
        <v>439856.48</v>
      </c>
    </row>
    <row r="32" spans="1:9" s="53" customFormat="1" x14ac:dyDescent="0.25">
      <c r="A32" s="139">
        <v>32</v>
      </c>
      <c r="B32" s="140"/>
      <c r="C32" s="141"/>
      <c r="D32" s="100" t="s">
        <v>22</v>
      </c>
      <c r="E32" s="60">
        <v>274236.90000000002</v>
      </c>
      <c r="F32" s="61">
        <v>62512.44</v>
      </c>
      <c r="G32" s="61">
        <v>62512.44</v>
      </c>
      <c r="H32" s="61">
        <v>338663.06</v>
      </c>
      <c r="I32" s="62">
        <v>338663.06</v>
      </c>
    </row>
    <row r="33" spans="1:9" s="53" customFormat="1" ht="27" customHeight="1" x14ac:dyDescent="0.25">
      <c r="A33" s="136" t="s">
        <v>113</v>
      </c>
      <c r="B33" s="137"/>
      <c r="C33" s="138"/>
      <c r="D33" s="101"/>
      <c r="E33" s="64">
        <f t="shared" ref="E33:F33" si="18">E34</f>
        <v>244296.67</v>
      </c>
      <c r="F33" s="67">
        <f t="shared" si="18"/>
        <v>0</v>
      </c>
      <c r="G33" s="67">
        <f>G34</f>
        <v>0</v>
      </c>
      <c r="H33" s="67">
        <f t="shared" ref="H33:I33" si="19">H34</f>
        <v>141633.59</v>
      </c>
      <c r="I33" s="69">
        <f t="shared" si="19"/>
        <v>275000</v>
      </c>
    </row>
    <row r="34" spans="1:9" s="53" customFormat="1" x14ac:dyDescent="0.25">
      <c r="A34" s="133">
        <v>3</v>
      </c>
      <c r="B34" s="134"/>
      <c r="C34" s="135"/>
      <c r="D34" s="102" t="s">
        <v>10</v>
      </c>
      <c r="E34" s="60">
        <f t="shared" ref="E34:F34" si="20">E35+E36</f>
        <v>244296.67</v>
      </c>
      <c r="F34" s="61">
        <f t="shared" si="20"/>
        <v>0</v>
      </c>
      <c r="G34" s="61">
        <f>G35+G36</f>
        <v>0</v>
      </c>
      <c r="H34" s="61">
        <f t="shared" ref="H34:I34" si="21">H35+H36</f>
        <v>141633.59</v>
      </c>
      <c r="I34" s="62">
        <f t="shared" si="21"/>
        <v>275000</v>
      </c>
    </row>
    <row r="35" spans="1:9" s="53" customFormat="1" x14ac:dyDescent="0.25">
      <c r="A35" s="139">
        <v>31</v>
      </c>
      <c r="B35" s="140"/>
      <c r="C35" s="141"/>
      <c r="D35" s="102" t="s">
        <v>11</v>
      </c>
      <c r="E35" s="60">
        <v>153972.67000000001</v>
      </c>
      <c r="F35" s="61">
        <v>0</v>
      </c>
      <c r="G35" s="61">
        <v>0</v>
      </c>
      <c r="H35" s="61">
        <v>64586.59</v>
      </c>
      <c r="I35" s="62">
        <v>184676</v>
      </c>
    </row>
    <row r="36" spans="1:9" s="53" customFormat="1" x14ac:dyDescent="0.25">
      <c r="A36" s="139">
        <v>32</v>
      </c>
      <c r="B36" s="140"/>
      <c r="C36" s="141"/>
      <c r="D36" s="102" t="s">
        <v>22</v>
      </c>
      <c r="E36" s="60">
        <v>90324</v>
      </c>
      <c r="F36" s="61">
        <v>0</v>
      </c>
      <c r="G36" s="61">
        <v>0</v>
      </c>
      <c r="H36" s="61">
        <v>77047</v>
      </c>
      <c r="I36" s="62">
        <v>90324</v>
      </c>
    </row>
    <row r="37" spans="1:9" s="53" customFormat="1" x14ac:dyDescent="0.25">
      <c r="A37" s="136" t="s">
        <v>109</v>
      </c>
      <c r="B37" s="137"/>
      <c r="C37" s="138"/>
      <c r="D37" s="101"/>
      <c r="E37" s="64">
        <f t="shared" ref="E37:F37" si="22">E38</f>
        <v>8565.85</v>
      </c>
      <c r="F37" s="67">
        <f t="shared" si="22"/>
        <v>0</v>
      </c>
      <c r="G37" s="67">
        <f>G38</f>
        <v>14709.12</v>
      </c>
      <c r="H37" s="67">
        <f t="shared" ref="H37:I37" si="23">H38</f>
        <v>14709.12</v>
      </c>
      <c r="I37" s="69">
        <f t="shared" si="23"/>
        <v>14709.12</v>
      </c>
    </row>
    <row r="38" spans="1:9" s="53" customFormat="1" x14ac:dyDescent="0.25">
      <c r="A38" s="133">
        <v>3</v>
      </c>
      <c r="B38" s="134"/>
      <c r="C38" s="135"/>
      <c r="D38" s="102" t="s">
        <v>10</v>
      </c>
      <c r="E38" s="60">
        <f t="shared" ref="E38:F38" si="24">E39+E40</f>
        <v>8565.85</v>
      </c>
      <c r="F38" s="61">
        <f t="shared" si="24"/>
        <v>0</v>
      </c>
      <c r="G38" s="61">
        <f>G39+G40</f>
        <v>14709.12</v>
      </c>
      <c r="H38" s="61">
        <f t="shared" ref="H38:I38" si="25">H39+H40</f>
        <v>14709.12</v>
      </c>
      <c r="I38" s="62">
        <f t="shared" si="25"/>
        <v>14709.12</v>
      </c>
    </row>
    <row r="39" spans="1:9" s="53" customFormat="1" x14ac:dyDescent="0.25">
      <c r="A39" s="139">
        <v>31</v>
      </c>
      <c r="B39" s="140"/>
      <c r="C39" s="141"/>
      <c r="D39" s="102" t="s">
        <v>11</v>
      </c>
      <c r="E39" s="60">
        <v>8565.85</v>
      </c>
      <c r="F39" s="61">
        <v>0</v>
      </c>
      <c r="G39" s="61">
        <v>14709.12</v>
      </c>
      <c r="H39" s="61">
        <v>12477.12</v>
      </c>
      <c r="I39" s="62">
        <v>12477.12</v>
      </c>
    </row>
    <row r="40" spans="1:9" s="53" customFormat="1" x14ac:dyDescent="0.25">
      <c r="A40" s="139">
        <v>32</v>
      </c>
      <c r="B40" s="140"/>
      <c r="C40" s="141"/>
      <c r="D40" s="102" t="s">
        <v>22</v>
      </c>
      <c r="E40" s="60"/>
      <c r="F40" s="61">
        <v>0</v>
      </c>
      <c r="G40" s="61">
        <v>0</v>
      </c>
      <c r="H40" s="61">
        <v>2232</v>
      </c>
      <c r="I40" s="62">
        <v>2232</v>
      </c>
    </row>
    <row r="41" spans="1:9" s="53" customFormat="1" ht="15" customHeight="1" x14ac:dyDescent="0.25">
      <c r="A41" s="136" t="s">
        <v>112</v>
      </c>
      <c r="B41" s="137"/>
      <c r="C41" s="138"/>
      <c r="D41" s="100"/>
      <c r="E41" s="64">
        <f t="shared" ref="E41:F41" si="26">E42</f>
        <v>8387.15</v>
      </c>
      <c r="F41" s="67">
        <f t="shared" si="26"/>
        <v>0</v>
      </c>
      <c r="G41" s="67">
        <f>G42</f>
        <v>12058.8</v>
      </c>
      <c r="H41" s="67">
        <f t="shared" ref="H41:I41" si="27">H42</f>
        <v>12058.8</v>
      </c>
      <c r="I41" s="69">
        <f t="shared" si="27"/>
        <v>12058.8</v>
      </c>
    </row>
    <row r="42" spans="1:9" s="53" customFormat="1" x14ac:dyDescent="0.25">
      <c r="A42" s="133">
        <v>3</v>
      </c>
      <c r="B42" s="134"/>
      <c r="C42" s="135"/>
      <c r="D42" s="100" t="s">
        <v>10</v>
      </c>
      <c r="E42" s="60">
        <f t="shared" ref="E42:F42" si="28">E43+E44</f>
        <v>8387.15</v>
      </c>
      <c r="F42" s="61">
        <f t="shared" si="28"/>
        <v>0</v>
      </c>
      <c r="G42" s="61">
        <f>G43+G44</f>
        <v>12058.8</v>
      </c>
      <c r="H42" s="61">
        <f t="shared" ref="H42:I42" si="29">H43+H44</f>
        <v>12058.8</v>
      </c>
      <c r="I42" s="62">
        <f t="shared" si="29"/>
        <v>12058.8</v>
      </c>
    </row>
    <row r="43" spans="1:9" s="53" customFormat="1" x14ac:dyDescent="0.25">
      <c r="A43" s="139">
        <v>31</v>
      </c>
      <c r="B43" s="140"/>
      <c r="C43" s="141"/>
      <c r="D43" s="100" t="s">
        <v>11</v>
      </c>
      <c r="E43" s="60">
        <v>8387.15</v>
      </c>
      <c r="F43" s="61">
        <v>0</v>
      </c>
      <c r="G43" s="61">
        <v>12058.8</v>
      </c>
      <c r="H43" s="61">
        <v>10911.8</v>
      </c>
      <c r="I43" s="62">
        <v>10911.8</v>
      </c>
    </row>
    <row r="44" spans="1:9" s="53" customFormat="1" x14ac:dyDescent="0.25">
      <c r="A44" s="139">
        <v>32</v>
      </c>
      <c r="B44" s="140"/>
      <c r="C44" s="141"/>
      <c r="D44" s="100" t="s">
        <v>22</v>
      </c>
      <c r="E44" s="60"/>
      <c r="F44" s="61">
        <v>0</v>
      </c>
      <c r="G44" s="61">
        <v>0</v>
      </c>
      <c r="H44" s="61">
        <v>1147</v>
      </c>
      <c r="I44" s="62">
        <v>1147</v>
      </c>
    </row>
    <row r="45" spans="1:9" s="53" customFormat="1" x14ac:dyDescent="0.25">
      <c r="A45" s="136" t="s">
        <v>78</v>
      </c>
      <c r="B45" s="137"/>
      <c r="C45" s="138"/>
      <c r="D45" s="100"/>
      <c r="E45" s="64">
        <f t="shared" ref="E45:F45" si="30">E46</f>
        <v>92669.96</v>
      </c>
      <c r="F45" s="67">
        <f t="shared" si="30"/>
        <v>119450.53</v>
      </c>
      <c r="G45" s="67">
        <f>G46</f>
        <v>99050</v>
      </c>
      <c r="H45" s="67">
        <f t="shared" ref="H45:I46" si="31">H46</f>
        <v>130300</v>
      </c>
      <c r="I45" s="69">
        <f t="shared" si="31"/>
        <v>137300</v>
      </c>
    </row>
    <row r="46" spans="1:9" s="53" customFormat="1" x14ac:dyDescent="0.25">
      <c r="A46" s="133">
        <v>3</v>
      </c>
      <c r="B46" s="134"/>
      <c r="C46" s="135"/>
      <c r="D46" s="100" t="s">
        <v>10</v>
      </c>
      <c r="E46" s="60">
        <f t="shared" ref="E46:F46" si="32">E47</f>
        <v>92669.96</v>
      </c>
      <c r="F46" s="61">
        <f t="shared" si="32"/>
        <v>119450.53</v>
      </c>
      <c r="G46" s="61">
        <f>G47</f>
        <v>99050</v>
      </c>
      <c r="H46" s="61">
        <f t="shared" si="31"/>
        <v>130300</v>
      </c>
      <c r="I46" s="62">
        <f t="shared" si="31"/>
        <v>137300</v>
      </c>
    </row>
    <row r="47" spans="1:9" s="53" customFormat="1" x14ac:dyDescent="0.25">
      <c r="A47" s="139">
        <v>32</v>
      </c>
      <c r="B47" s="140"/>
      <c r="C47" s="141"/>
      <c r="D47" s="100" t="s">
        <v>22</v>
      </c>
      <c r="E47" s="60">
        <v>92669.96</v>
      </c>
      <c r="F47" s="61">
        <v>119450.53</v>
      </c>
      <c r="G47" s="61">
        <v>99050</v>
      </c>
      <c r="H47" s="61">
        <v>130300</v>
      </c>
      <c r="I47" s="62">
        <v>137300</v>
      </c>
    </row>
    <row r="48" spans="1:9" s="53" customFormat="1" x14ac:dyDescent="0.25">
      <c r="A48" s="96"/>
      <c r="B48" s="97"/>
      <c r="C48" s="98"/>
      <c r="D48" s="100"/>
      <c r="E48" s="60"/>
      <c r="F48" s="61"/>
      <c r="G48" s="61"/>
      <c r="H48" s="61"/>
      <c r="I48" s="62"/>
    </row>
    <row r="49" spans="1:9" s="53" customFormat="1" x14ac:dyDescent="0.25">
      <c r="A49" s="142" t="s">
        <v>97</v>
      </c>
      <c r="B49" s="143"/>
      <c r="C49" s="144"/>
      <c r="D49" s="93" t="s">
        <v>25</v>
      </c>
      <c r="E49" s="60"/>
      <c r="F49" s="61"/>
      <c r="G49" s="61"/>
      <c r="H49" s="61"/>
      <c r="I49" s="61"/>
    </row>
    <row r="50" spans="1:9" s="53" customFormat="1" ht="25.5" x14ac:dyDescent="0.25">
      <c r="A50" s="142" t="s">
        <v>101</v>
      </c>
      <c r="B50" s="143"/>
      <c r="C50" s="144"/>
      <c r="D50" s="88" t="s">
        <v>102</v>
      </c>
      <c r="E50" s="71">
        <f t="shared" ref="E50:F50" si="33">E51</f>
        <v>31118.75</v>
      </c>
      <c r="F50" s="72">
        <f t="shared" si="33"/>
        <v>31189.86</v>
      </c>
      <c r="G50" s="72">
        <f>G51</f>
        <v>31189.86</v>
      </c>
      <c r="H50" s="72">
        <f t="shared" ref="H50:I53" si="34">H51</f>
        <v>31118.75</v>
      </c>
      <c r="I50" s="72">
        <f t="shared" si="34"/>
        <v>31189.86</v>
      </c>
    </row>
    <row r="51" spans="1:9" s="53" customFormat="1" ht="15" customHeight="1" x14ac:dyDescent="0.25">
      <c r="A51" s="136" t="s">
        <v>50</v>
      </c>
      <c r="B51" s="137"/>
      <c r="C51" s="138"/>
      <c r="D51" s="84"/>
      <c r="E51" s="71">
        <f t="shared" ref="E51:F51" si="35">E52</f>
        <v>31118.75</v>
      </c>
      <c r="F51" s="72">
        <f t="shared" si="35"/>
        <v>31189.86</v>
      </c>
      <c r="G51" s="72">
        <f>G52</f>
        <v>31189.86</v>
      </c>
      <c r="H51" s="72">
        <f t="shared" si="34"/>
        <v>31118.75</v>
      </c>
      <c r="I51" s="94">
        <f t="shared" si="34"/>
        <v>31189.86</v>
      </c>
    </row>
    <row r="52" spans="1:9" s="53" customFormat="1" ht="15" customHeight="1" x14ac:dyDescent="0.25">
      <c r="A52" s="145" t="s">
        <v>104</v>
      </c>
      <c r="B52" s="146"/>
      <c r="C52" s="147"/>
      <c r="D52" s="95"/>
      <c r="E52" s="64">
        <f t="shared" ref="E52:F52" si="36">E53</f>
        <v>31118.75</v>
      </c>
      <c r="F52" s="67">
        <f t="shared" si="36"/>
        <v>31189.86</v>
      </c>
      <c r="G52" s="67">
        <f>G53</f>
        <v>31189.86</v>
      </c>
      <c r="H52" s="67">
        <f t="shared" si="34"/>
        <v>31118.75</v>
      </c>
      <c r="I52" s="69">
        <f t="shared" si="34"/>
        <v>31189.86</v>
      </c>
    </row>
    <row r="53" spans="1:9" s="53" customFormat="1" ht="15" customHeight="1" x14ac:dyDescent="0.25">
      <c r="A53" s="151">
        <v>3</v>
      </c>
      <c r="B53" s="152"/>
      <c r="C53" s="153"/>
      <c r="D53" s="89" t="s">
        <v>10</v>
      </c>
      <c r="E53" s="60">
        <f t="shared" ref="E53:F53" si="37">E54</f>
        <v>31118.75</v>
      </c>
      <c r="F53" s="61">
        <f t="shared" si="37"/>
        <v>31189.86</v>
      </c>
      <c r="G53" s="61">
        <f>G54</f>
        <v>31189.86</v>
      </c>
      <c r="H53" s="61">
        <f t="shared" si="34"/>
        <v>31118.75</v>
      </c>
      <c r="I53" s="62">
        <f t="shared" si="34"/>
        <v>31189.86</v>
      </c>
    </row>
    <row r="54" spans="1:9" s="53" customFormat="1" ht="15" customHeight="1" x14ac:dyDescent="0.25">
      <c r="A54" s="139">
        <v>32</v>
      </c>
      <c r="B54" s="140"/>
      <c r="C54" s="141"/>
      <c r="D54" s="89" t="s">
        <v>22</v>
      </c>
      <c r="E54" s="60">
        <v>31118.75</v>
      </c>
      <c r="F54" s="61">
        <v>31189.86</v>
      </c>
      <c r="G54" s="61">
        <v>31189.86</v>
      </c>
      <c r="H54" s="61">
        <v>31118.75</v>
      </c>
      <c r="I54" s="62">
        <v>31189.86</v>
      </c>
    </row>
    <row r="55" spans="1:9" x14ac:dyDescent="0.25">
      <c r="A55" s="142" t="s">
        <v>97</v>
      </c>
      <c r="B55" s="143"/>
      <c r="C55" s="144"/>
      <c r="D55" s="24" t="s">
        <v>25</v>
      </c>
      <c r="E55" s="60"/>
      <c r="F55" s="61"/>
      <c r="G55" s="61"/>
      <c r="H55" s="61"/>
      <c r="I55" s="61"/>
    </row>
    <row r="56" spans="1:9" ht="29.25" customHeight="1" x14ac:dyDescent="0.25">
      <c r="A56" s="142" t="s">
        <v>105</v>
      </c>
      <c r="B56" s="143"/>
      <c r="C56" s="144"/>
      <c r="D56" s="24" t="s">
        <v>106</v>
      </c>
      <c r="E56" s="71">
        <f>E65+E68+E74+E81+E89+E92</f>
        <v>284372.32</v>
      </c>
      <c r="F56" s="72">
        <f>F65+F68+F74+F81+F89+F92+F58</f>
        <v>263588.57</v>
      </c>
      <c r="G56" s="72">
        <f>G65+G68+G74+G81+G89+G92+G58</f>
        <v>322557.31999999995</v>
      </c>
      <c r="H56" s="72">
        <f>H65+H68+H74+H81+H89+H92+H58</f>
        <v>505052.95999999996</v>
      </c>
      <c r="I56" s="72">
        <f t="shared" ref="I56" si="38">I65+I68+I74+I81+I89+I92+I58</f>
        <v>552007.21</v>
      </c>
    </row>
    <row r="57" spans="1:9" ht="15" customHeight="1" x14ac:dyDescent="0.25">
      <c r="A57" s="136" t="s">
        <v>50</v>
      </c>
      <c r="B57" s="137"/>
      <c r="C57" s="138"/>
      <c r="D57" s="31" t="s">
        <v>26</v>
      </c>
      <c r="E57" s="60"/>
      <c r="F57" s="61"/>
      <c r="G57" s="61"/>
      <c r="H57" s="61"/>
      <c r="I57" s="62"/>
    </row>
    <row r="58" spans="1:9" s="53" customFormat="1" ht="15" customHeight="1" x14ac:dyDescent="0.25">
      <c r="A58" s="145" t="s">
        <v>103</v>
      </c>
      <c r="B58" s="146"/>
      <c r="C58" s="147"/>
      <c r="D58" s="108"/>
      <c r="E58" s="64">
        <f>E61</f>
        <v>0</v>
      </c>
      <c r="F58" s="67">
        <f>F59+F63</f>
        <v>28008.629999999997</v>
      </c>
      <c r="G58" s="67">
        <f>G59+G63</f>
        <v>73961.949999999983</v>
      </c>
      <c r="H58" s="67">
        <f t="shared" ref="H58:I58" si="39">H61</f>
        <v>0</v>
      </c>
      <c r="I58" s="69">
        <f t="shared" si="39"/>
        <v>0</v>
      </c>
    </row>
    <row r="59" spans="1:9" s="53" customFormat="1" ht="25.5" x14ac:dyDescent="0.25">
      <c r="A59" s="142">
        <v>4</v>
      </c>
      <c r="B59" s="143"/>
      <c r="C59" s="144"/>
      <c r="D59" s="107" t="s">
        <v>12</v>
      </c>
      <c r="E59" s="71">
        <f>E60+E61+E62</f>
        <v>0</v>
      </c>
      <c r="F59" s="72">
        <f>F60+F61+F62</f>
        <v>25549.14</v>
      </c>
      <c r="G59" s="72">
        <f t="shared" ref="G59:H59" si="40">G60+G61+G62</f>
        <v>71502.549999999988</v>
      </c>
      <c r="H59" s="72">
        <f t="shared" si="40"/>
        <v>0</v>
      </c>
      <c r="I59" s="94">
        <f>I60+I61+I62</f>
        <v>0</v>
      </c>
    </row>
    <row r="60" spans="1:9" s="53" customFormat="1" ht="25.5" x14ac:dyDescent="0.25">
      <c r="A60" s="139">
        <v>41</v>
      </c>
      <c r="B60" s="140"/>
      <c r="C60" s="141"/>
      <c r="D60" s="106" t="s">
        <v>13</v>
      </c>
      <c r="E60" s="60">
        <v>0</v>
      </c>
      <c r="F60" s="61">
        <v>6636.14</v>
      </c>
      <c r="G60" s="61">
        <v>6636</v>
      </c>
      <c r="H60" s="61">
        <v>0</v>
      </c>
      <c r="I60" s="62">
        <v>0</v>
      </c>
    </row>
    <row r="61" spans="1:9" s="53" customFormat="1" ht="25.5" x14ac:dyDescent="0.25">
      <c r="A61" s="139">
        <v>42</v>
      </c>
      <c r="B61" s="140"/>
      <c r="C61" s="141"/>
      <c r="D61" s="106" t="s">
        <v>32</v>
      </c>
      <c r="E61" s="60">
        <v>0</v>
      </c>
      <c r="F61" s="61">
        <v>18913</v>
      </c>
      <c r="G61" s="61">
        <v>63250.12</v>
      </c>
      <c r="H61" s="61">
        <v>0</v>
      </c>
      <c r="I61" s="62">
        <v>0</v>
      </c>
    </row>
    <row r="62" spans="1:9" s="53" customFormat="1" ht="25.5" x14ac:dyDescent="0.25">
      <c r="A62" s="139">
        <v>45</v>
      </c>
      <c r="B62" s="140"/>
      <c r="C62" s="141"/>
      <c r="D62" s="106" t="s">
        <v>75</v>
      </c>
      <c r="E62" s="60">
        <v>0</v>
      </c>
      <c r="F62" s="61">
        <v>0</v>
      </c>
      <c r="G62" s="61">
        <v>1616.43</v>
      </c>
      <c r="H62" s="61">
        <v>0</v>
      </c>
      <c r="I62" s="62">
        <v>0</v>
      </c>
    </row>
    <row r="63" spans="1:9" s="53" customFormat="1" ht="25.5" x14ac:dyDescent="0.25">
      <c r="A63" s="142">
        <v>5</v>
      </c>
      <c r="B63" s="143"/>
      <c r="C63" s="144"/>
      <c r="D63" s="107" t="s">
        <v>17</v>
      </c>
      <c r="E63" s="71">
        <f>E64</f>
        <v>0</v>
      </c>
      <c r="F63" s="72">
        <f>F64</f>
        <v>2459.4899999999998</v>
      </c>
      <c r="G63" s="72">
        <f t="shared" ref="G63:I63" si="41">G64</f>
        <v>2459.4</v>
      </c>
      <c r="H63" s="72">
        <f t="shared" si="41"/>
        <v>0</v>
      </c>
      <c r="I63" s="94">
        <f t="shared" si="41"/>
        <v>0</v>
      </c>
    </row>
    <row r="64" spans="1:9" s="53" customFormat="1" ht="25.5" x14ac:dyDescent="0.25">
      <c r="A64" s="139">
        <v>54</v>
      </c>
      <c r="B64" s="140"/>
      <c r="C64" s="141"/>
      <c r="D64" s="106" t="s">
        <v>108</v>
      </c>
      <c r="E64" s="60">
        <v>0</v>
      </c>
      <c r="F64" s="61">
        <v>2459.4899999999998</v>
      </c>
      <c r="G64" s="61">
        <v>2459.4</v>
      </c>
      <c r="H64" s="61">
        <v>0</v>
      </c>
      <c r="I64" s="62">
        <v>0</v>
      </c>
    </row>
    <row r="65" spans="1:9" s="53" customFormat="1" ht="15" customHeight="1" x14ac:dyDescent="0.25">
      <c r="A65" s="145" t="s">
        <v>107</v>
      </c>
      <c r="B65" s="146"/>
      <c r="C65" s="147"/>
      <c r="D65" s="95"/>
      <c r="E65" s="64">
        <f t="shared" ref="E65:F66" si="42">E66</f>
        <v>0</v>
      </c>
      <c r="F65" s="67">
        <f t="shared" si="42"/>
        <v>0</v>
      </c>
      <c r="G65" s="67">
        <f>G66</f>
        <v>0</v>
      </c>
      <c r="H65" s="67">
        <f t="shared" ref="H65:I66" si="43">H66</f>
        <v>0</v>
      </c>
      <c r="I65" s="69">
        <f t="shared" si="43"/>
        <v>0</v>
      </c>
    </row>
    <row r="66" spans="1:9" ht="25.5" x14ac:dyDescent="0.25">
      <c r="A66" s="142">
        <v>4</v>
      </c>
      <c r="B66" s="143"/>
      <c r="C66" s="144"/>
      <c r="D66" s="88" t="s">
        <v>12</v>
      </c>
      <c r="E66" s="71">
        <f t="shared" si="42"/>
        <v>0</v>
      </c>
      <c r="F66" s="72">
        <f t="shared" si="42"/>
        <v>0</v>
      </c>
      <c r="G66" s="72">
        <f>G67</f>
        <v>0</v>
      </c>
      <c r="H66" s="72">
        <f t="shared" si="43"/>
        <v>0</v>
      </c>
      <c r="I66" s="94">
        <f t="shared" si="43"/>
        <v>0</v>
      </c>
    </row>
    <row r="67" spans="1:9" s="53" customFormat="1" ht="25.5" x14ac:dyDescent="0.25">
      <c r="A67" s="139">
        <v>42</v>
      </c>
      <c r="B67" s="140"/>
      <c r="C67" s="141"/>
      <c r="D67" s="89" t="s">
        <v>32</v>
      </c>
      <c r="E67" s="60">
        <v>0</v>
      </c>
      <c r="F67" s="61">
        <v>0</v>
      </c>
      <c r="G67" s="61">
        <v>0</v>
      </c>
      <c r="H67" s="61">
        <v>0</v>
      </c>
      <c r="I67" s="62">
        <v>0</v>
      </c>
    </row>
    <row r="68" spans="1:9" s="53" customFormat="1" x14ac:dyDescent="0.25">
      <c r="A68" s="145" t="s">
        <v>104</v>
      </c>
      <c r="B68" s="146"/>
      <c r="C68" s="147"/>
      <c r="D68" s="95"/>
      <c r="E68" s="64">
        <f t="shared" ref="E68:F68" si="44">E69+E72</f>
        <v>197800.65000000002</v>
      </c>
      <c r="F68" s="67">
        <f t="shared" si="44"/>
        <v>229939.22</v>
      </c>
      <c r="G68" s="67">
        <f>G69+G72</f>
        <v>229939.22999999998</v>
      </c>
      <c r="H68" s="67">
        <f t="shared" ref="H68:I68" si="45">H69+H72</f>
        <v>230010.34999999998</v>
      </c>
      <c r="I68" s="69">
        <f t="shared" si="45"/>
        <v>229939.24</v>
      </c>
    </row>
    <row r="69" spans="1:9" s="53" customFormat="1" ht="25.5" x14ac:dyDescent="0.25">
      <c r="A69" s="142">
        <v>4</v>
      </c>
      <c r="B69" s="143"/>
      <c r="C69" s="144"/>
      <c r="D69" s="88" t="s">
        <v>12</v>
      </c>
      <c r="E69" s="71">
        <f t="shared" ref="E69:F69" si="46">E70+E71</f>
        <v>98109.66</v>
      </c>
      <c r="F69" s="72">
        <f t="shared" si="46"/>
        <v>99477.34</v>
      </c>
      <c r="G69" s="72">
        <f>G70+G71</f>
        <v>99477.31</v>
      </c>
      <c r="H69" s="72">
        <f t="shared" ref="H69:I69" si="47">H70+H71</f>
        <v>99548.43</v>
      </c>
      <c r="I69" s="94">
        <f t="shared" si="47"/>
        <v>99477.32</v>
      </c>
    </row>
    <row r="70" spans="1:9" s="53" customFormat="1" ht="25.5" x14ac:dyDescent="0.25">
      <c r="A70" s="139">
        <v>42</v>
      </c>
      <c r="B70" s="140"/>
      <c r="C70" s="141"/>
      <c r="D70" s="89" t="s">
        <v>32</v>
      </c>
      <c r="E70" s="60">
        <v>50047.16</v>
      </c>
      <c r="F70" s="61">
        <v>51093.77</v>
      </c>
      <c r="G70" s="61">
        <v>51093.74</v>
      </c>
      <c r="H70" s="61">
        <v>51164.86</v>
      </c>
      <c r="I70" s="62">
        <v>51093.75</v>
      </c>
    </row>
    <row r="71" spans="1:9" s="53" customFormat="1" ht="25.5" x14ac:dyDescent="0.25">
      <c r="A71" s="139">
        <v>45</v>
      </c>
      <c r="B71" s="140"/>
      <c r="C71" s="141"/>
      <c r="D71" s="89" t="s">
        <v>75</v>
      </c>
      <c r="E71" s="60">
        <v>48062.5</v>
      </c>
      <c r="F71" s="61">
        <v>48383.57</v>
      </c>
      <c r="G71" s="61">
        <v>48383.57</v>
      </c>
      <c r="H71" s="61">
        <v>48383.57</v>
      </c>
      <c r="I71" s="62">
        <v>48383.57</v>
      </c>
    </row>
    <row r="72" spans="1:9" s="53" customFormat="1" ht="25.5" x14ac:dyDescent="0.25">
      <c r="A72" s="142">
        <v>5</v>
      </c>
      <c r="B72" s="143"/>
      <c r="C72" s="144"/>
      <c r="D72" s="88" t="s">
        <v>17</v>
      </c>
      <c r="E72" s="71">
        <f t="shared" ref="E72:F72" si="48">E73</f>
        <v>99690.99</v>
      </c>
      <c r="F72" s="72">
        <f t="shared" si="48"/>
        <v>130461.88</v>
      </c>
      <c r="G72" s="72">
        <f>G73</f>
        <v>130461.92</v>
      </c>
      <c r="H72" s="72">
        <f t="shared" ref="H72:I72" si="49">H73</f>
        <v>130461.92</v>
      </c>
      <c r="I72" s="94">
        <f t="shared" si="49"/>
        <v>130461.92</v>
      </c>
    </row>
    <row r="73" spans="1:9" s="53" customFormat="1" ht="25.5" x14ac:dyDescent="0.25">
      <c r="A73" s="139">
        <v>54</v>
      </c>
      <c r="B73" s="140"/>
      <c r="C73" s="141"/>
      <c r="D73" s="89" t="s">
        <v>108</v>
      </c>
      <c r="E73" s="60">
        <v>99690.99</v>
      </c>
      <c r="F73" s="61">
        <v>130461.88</v>
      </c>
      <c r="G73" s="61">
        <v>130461.92</v>
      </c>
      <c r="H73" s="61">
        <v>130461.92</v>
      </c>
      <c r="I73" s="62">
        <v>130461.92</v>
      </c>
    </row>
    <row r="74" spans="1:9" s="53" customFormat="1" ht="15" customHeight="1" x14ac:dyDescent="0.25">
      <c r="A74" s="136" t="s">
        <v>52</v>
      </c>
      <c r="B74" s="137"/>
      <c r="C74" s="138"/>
      <c r="D74" s="95"/>
      <c r="E74" s="64">
        <f t="shared" ref="E74:F74" si="50">E75+E79</f>
        <v>81467.38</v>
      </c>
      <c r="F74" s="67">
        <f t="shared" si="50"/>
        <v>0</v>
      </c>
      <c r="G74" s="67">
        <f>G75+G79</f>
        <v>0</v>
      </c>
      <c r="H74" s="67">
        <f t="shared" ref="H74:I74" si="51">H75+H79</f>
        <v>229986.46999999997</v>
      </c>
      <c r="I74" s="69">
        <f t="shared" si="51"/>
        <v>284011.82999999996</v>
      </c>
    </row>
    <row r="75" spans="1:9" s="53" customFormat="1" ht="25.5" x14ac:dyDescent="0.25">
      <c r="A75" s="142">
        <v>4</v>
      </c>
      <c r="B75" s="143"/>
      <c r="C75" s="144"/>
      <c r="D75" s="88" t="s">
        <v>12</v>
      </c>
      <c r="E75" s="71">
        <f t="shared" ref="E75:F75" si="52">E76+E77+E78</f>
        <v>81467.38</v>
      </c>
      <c r="F75" s="72">
        <f t="shared" si="52"/>
        <v>0</v>
      </c>
      <c r="G75" s="72">
        <f>G76+G77+G78</f>
        <v>0</v>
      </c>
      <c r="H75" s="72">
        <f t="shared" ref="H75:I75" si="53">H76+H77+H78</f>
        <v>122031.43</v>
      </c>
      <c r="I75" s="94">
        <f t="shared" si="53"/>
        <v>176056.78999999998</v>
      </c>
    </row>
    <row r="76" spans="1:9" s="53" customFormat="1" ht="25.5" x14ac:dyDescent="0.25">
      <c r="A76" s="139">
        <v>41</v>
      </c>
      <c r="B76" s="140"/>
      <c r="C76" s="141"/>
      <c r="D76" s="89" t="s">
        <v>13</v>
      </c>
      <c r="E76" s="60">
        <v>1990.5</v>
      </c>
      <c r="F76" s="61">
        <v>0</v>
      </c>
      <c r="G76" s="61">
        <v>0</v>
      </c>
      <c r="H76" s="61">
        <v>6636</v>
      </c>
      <c r="I76" s="62">
        <v>6636</v>
      </c>
    </row>
    <row r="77" spans="1:9" s="53" customFormat="1" ht="25.5" x14ac:dyDescent="0.25">
      <c r="A77" s="139">
        <v>42</v>
      </c>
      <c r="B77" s="140"/>
      <c r="C77" s="141"/>
      <c r="D77" s="89" t="s">
        <v>32</v>
      </c>
      <c r="E77" s="60">
        <v>13314.38</v>
      </c>
      <c r="F77" s="61">
        <v>0</v>
      </c>
      <c r="G77" s="61">
        <v>0</v>
      </c>
      <c r="H77" s="61">
        <v>100779</v>
      </c>
      <c r="I77" s="62">
        <v>101200.11</v>
      </c>
    </row>
    <row r="78" spans="1:9" s="53" customFormat="1" ht="25.5" x14ac:dyDescent="0.25">
      <c r="A78" s="139">
        <v>45</v>
      </c>
      <c r="B78" s="140"/>
      <c r="C78" s="141"/>
      <c r="D78" s="89" t="s">
        <v>75</v>
      </c>
      <c r="E78" s="60">
        <v>66162.5</v>
      </c>
      <c r="F78" s="61">
        <v>0</v>
      </c>
      <c r="G78" s="61">
        <v>0</v>
      </c>
      <c r="H78" s="61">
        <v>14616.43</v>
      </c>
      <c r="I78" s="62">
        <v>68220.679999999993</v>
      </c>
    </row>
    <row r="79" spans="1:9" s="53" customFormat="1" ht="25.5" x14ac:dyDescent="0.25">
      <c r="A79" s="142">
        <v>5</v>
      </c>
      <c r="B79" s="143"/>
      <c r="C79" s="144"/>
      <c r="D79" s="88" t="s">
        <v>17</v>
      </c>
      <c r="E79" s="71">
        <f t="shared" ref="E79:F79" si="54">E80</f>
        <v>0</v>
      </c>
      <c r="F79" s="72">
        <f t="shared" si="54"/>
        <v>0</v>
      </c>
      <c r="G79" s="72">
        <f>G80</f>
        <v>0</v>
      </c>
      <c r="H79" s="72">
        <f t="shared" ref="H79:I79" si="55">H80</f>
        <v>107955.04</v>
      </c>
      <c r="I79" s="94">
        <f t="shared" si="55"/>
        <v>107955.04</v>
      </c>
    </row>
    <row r="80" spans="1:9" s="53" customFormat="1" ht="25.5" x14ac:dyDescent="0.25">
      <c r="A80" s="139">
        <v>54</v>
      </c>
      <c r="B80" s="140"/>
      <c r="C80" s="141"/>
      <c r="D80" s="89" t="s">
        <v>108</v>
      </c>
      <c r="E80" s="60"/>
      <c r="F80" s="61">
        <v>0</v>
      </c>
      <c r="G80" s="61">
        <v>0</v>
      </c>
      <c r="H80" s="61">
        <v>107955.04</v>
      </c>
      <c r="I80" s="62">
        <v>107955.04</v>
      </c>
    </row>
    <row r="81" spans="1:9" s="53" customFormat="1" ht="15" customHeight="1" x14ac:dyDescent="0.25">
      <c r="A81" s="136" t="s">
        <v>48</v>
      </c>
      <c r="B81" s="137"/>
      <c r="C81" s="138"/>
      <c r="D81" s="95"/>
      <c r="E81" s="64">
        <f t="shared" ref="E81:F81" si="56">E82+E86</f>
        <v>4487.5</v>
      </c>
      <c r="F81" s="67">
        <f t="shared" si="56"/>
        <v>0</v>
      </c>
      <c r="G81" s="67">
        <f>G82+G86</f>
        <v>7156.14</v>
      </c>
      <c r="H81" s="67">
        <f t="shared" ref="H81:I81" si="57">H82+H86</f>
        <v>33406.14</v>
      </c>
      <c r="I81" s="69">
        <f t="shared" si="57"/>
        <v>33406.14</v>
      </c>
    </row>
    <row r="82" spans="1:9" s="53" customFormat="1" x14ac:dyDescent="0.25">
      <c r="A82" s="136" t="s">
        <v>109</v>
      </c>
      <c r="B82" s="137"/>
      <c r="C82" s="138"/>
      <c r="D82" s="95"/>
      <c r="E82" s="64">
        <f>E83</f>
        <v>0</v>
      </c>
      <c r="F82" s="67">
        <f t="shared" ref="F82:I82" si="58">F83</f>
        <v>0</v>
      </c>
      <c r="G82" s="67">
        <f t="shared" si="58"/>
        <v>0</v>
      </c>
      <c r="H82" s="67">
        <f t="shared" si="58"/>
        <v>26250</v>
      </c>
      <c r="I82" s="69">
        <f t="shared" si="58"/>
        <v>26250</v>
      </c>
    </row>
    <row r="83" spans="1:9" s="53" customFormat="1" ht="25.5" x14ac:dyDescent="0.25">
      <c r="A83" s="133">
        <v>4</v>
      </c>
      <c r="B83" s="134"/>
      <c r="C83" s="135"/>
      <c r="D83" s="105" t="s">
        <v>12</v>
      </c>
      <c r="E83" s="60">
        <f>E84+E85</f>
        <v>0</v>
      </c>
      <c r="F83" s="61">
        <f t="shared" ref="F83:I83" si="59">F84+F85</f>
        <v>0</v>
      </c>
      <c r="G83" s="61">
        <f t="shared" si="59"/>
        <v>0</v>
      </c>
      <c r="H83" s="61">
        <f t="shared" si="59"/>
        <v>26250</v>
      </c>
      <c r="I83" s="62">
        <f t="shared" si="59"/>
        <v>26250</v>
      </c>
    </row>
    <row r="84" spans="1:9" s="53" customFormat="1" ht="25.5" x14ac:dyDescent="0.25">
      <c r="A84" s="139">
        <v>42</v>
      </c>
      <c r="B84" s="140"/>
      <c r="C84" s="141"/>
      <c r="D84" s="89" t="s">
        <v>32</v>
      </c>
      <c r="E84" s="60">
        <v>0</v>
      </c>
      <c r="F84" s="61">
        <v>0</v>
      </c>
      <c r="G84" s="61">
        <v>0</v>
      </c>
      <c r="H84" s="61">
        <v>26250</v>
      </c>
      <c r="I84" s="62">
        <v>26250</v>
      </c>
    </row>
    <row r="85" spans="1:9" ht="25.5" x14ac:dyDescent="0.25">
      <c r="A85" s="139">
        <v>45</v>
      </c>
      <c r="B85" s="140"/>
      <c r="C85" s="141"/>
      <c r="D85" s="89" t="s">
        <v>75</v>
      </c>
      <c r="E85" s="60">
        <v>0</v>
      </c>
      <c r="F85" s="61">
        <v>0</v>
      </c>
      <c r="G85" s="61">
        <v>0</v>
      </c>
      <c r="H85" s="61">
        <v>0</v>
      </c>
      <c r="I85" s="62">
        <v>0</v>
      </c>
    </row>
    <row r="86" spans="1:9" s="53" customFormat="1" x14ac:dyDescent="0.25">
      <c r="A86" s="136" t="s">
        <v>110</v>
      </c>
      <c r="B86" s="137"/>
      <c r="C86" s="138"/>
      <c r="D86" s="95"/>
      <c r="E86" s="64">
        <f>E87</f>
        <v>4487.5</v>
      </c>
      <c r="F86" s="67">
        <f t="shared" ref="F86:I87" si="60">F87</f>
        <v>0</v>
      </c>
      <c r="G86" s="67">
        <f t="shared" si="60"/>
        <v>7156.14</v>
      </c>
      <c r="H86" s="67">
        <f t="shared" si="60"/>
        <v>7156.14</v>
      </c>
      <c r="I86" s="69">
        <f t="shared" si="60"/>
        <v>7156.14</v>
      </c>
    </row>
    <row r="87" spans="1:9" s="53" customFormat="1" ht="25.5" x14ac:dyDescent="0.25">
      <c r="A87" s="133">
        <v>4</v>
      </c>
      <c r="B87" s="134"/>
      <c r="C87" s="135"/>
      <c r="D87" s="105" t="s">
        <v>12</v>
      </c>
      <c r="E87" s="60">
        <f>E88</f>
        <v>4487.5</v>
      </c>
      <c r="F87" s="61">
        <f t="shared" si="60"/>
        <v>0</v>
      </c>
      <c r="G87" s="61">
        <f t="shared" si="60"/>
        <v>7156.14</v>
      </c>
      <c r="H87" s="61">
        <f t="shared" si="60"/>
        <v>7156.14</v>
      </c>
      <c r="I87" s="62">
        <f t="shared" si="60"/>
        <v>7156.14</v>
      </c>
    </row>
    <row r="88" spans="1:9" s="53" customFormat="1" ht="25.5" x14ac:dyDescent="0.25">
      <c r="A88" s="139">
        <v>42</v>
      </c>
      <c r="B88" s="140"/>
      <c r="C88" s="141"/>
      <c r="D88" s="89" t="s">
        <v>32</v>
      </c>
      <c r="E88" s="60">
        <v>4487.5</v>
      </c>
      <c r="F88" s="61"/>
      <c r="G88" s="61">
        <v>7156.14</v>
      </c>
      <c r="H88" s="61">
        <v>7156.14</v>
      </c>
      <c r="I88" s="62">
        <v>7156.14</v>
      </c>
    </row>
    <row r="89" spans="1:9" s="53" customFormat="1" ht="15" customHeight="1" x14ac:dyDescent="0.25">
      <c r="A89" s="136" t="s">
        <v>78</v>
      </c>
      <c r="B89" s="137"/>
      <c r="C89" s="138"/>
      <c r="D89" s="95"/>
      <c r="E89" s="64">
        <f t="shared" ref="E89:F89" si="61">E90</f>
        <v>100</v>
      </c>
      <c r="F89" s="67">
        <f t="shared" si="61"/>
        <v>3782.6</v>
      </c>
      <c r="G89" s="67">
        <f>G90</f>
        <v>10000</v>
      </c>
      <c r="H89" s="67">
        <f t="shared" ref="H89:I90" si="62">H90</f>
        <v>11000</v>
      </c>
      <c r="I89" s="69">
        <f t="shared" si="62"/>
        <v>4000</v>
      </c>
    </row>
    <row r="90" spans="1:9" ht="25.5" x14ac:dyDescent="0.25">
      <c r="A90" s="133">
        <v>4</v>
      </c>
      <c r="B90" s="134"/>
      <c r="C90" s="135"/>
      <c r="D90" s="23" t="s">
        <v>12</v>
      </c>
      <c r="E90" s="60">
        <f t="shared" ref="E90:F90" si="63">E91</f>
        <v>100</v>
      </c>
      <c r="F90" s="61">
        <f t="shared" si="63"/>
        <v>3782.6</v>
      </c>
      <c r="G90" s="61">
        <f>G91</f>
        <v>10000</v>
      </c>
      <c r="H90" s="61">
        <f t="shared" si="62"/>
        <v>11000</v>
      </c>
      <c r="I90" s="62">
        <f t="shared" si="62"/>
        <v>4000</v>
      </c>
    </row>
    <row r="91" spans="1:9" ht="25.5" x14ac:dyDescent="0.25">
      <c r="A91" s="139">
        <v>42</v>
      </c>
      <c r="B91" s="140"/>
      <c r="C91" s="141"/>
      <c r="D91" s="23" t="s">
        <v>32</v>
      </c>
      <c r="E91" s="60">
        <v>100</v>
      </c>
      <c r="F91" s="61">
        <v>3782.6</v>
      </c>
      <c r="G91" s="61">
        <v>10000</v>
      </c>
      <c r="H91" s="61">
        <v>11000</v>
      </c>
      <c r="I91" s="62">
        <v>4000</v>
      </c>
    </row>
    <row r="92" spans="1:9" s="53" customFormat="1" ht="30" customHeight="1" x14ac:dyDescent="0.25">
      <c r="A92" s="136" t="s">
        <v>111</v>
      </c>
      <c r="B92" s="137"/>
      <c r="C92" s="138"/>
      <c r="D92" s="95"/>
      <c r="E92" s="64">
        <f t="shared" ref="E92:F92" si="64">E93</f>
        <v>516.79</v>
      </c>
      <c r="F92" s="67">
        <f t="shared" si="64"/>
        <v>1858.12</v>
      </c>
      <c r="G92" s="67">
        <f>G93</f>
        <v>1500</v>
      </c>
      <c r="H92" s="67">
        <f t="shared" ref="H92:I93" si="65">H93</f>
        <v>650</v>
      </c>
      <c r="I92" s="69">
        <f t="shared" si="65"/>
        <v>650</v>
      </c>
    </row>
    <row r="93" spans="1:9" s="53" customFormat="1" ht="25.5" x14ac:dyDescent="0.25">
      <c r="A93" s="133">
        <v>4</v>
      </c>
      <c r="B93" s="134"/>
      <c r="C93" s="135"/>
      <c r="D93" s="89" t="s">
        <v>12</v>
      </c>
      <c r="E93" s="60">
        <f t="shared" ref="E93:F93" si="66">E94</f>
        <v>516.79</v>
      </c>
      <c r="F93" s="61">
        <f t="shared" si="66"/>
        <v>1858.12</v>
      </c>
      <c r="G93" s="61">
        <f>G94</f>
        <v>1500</v>
      </c>
      <c r="H93" s="61">
        <f t="shared" si="65"/>
        <v>650</v>
      </c>
      <c r="I93" s="62">
        <f t="shared" si="65"/>
        <v>650</v>
      </c>
    </row>
    <row r="94" spans="1:9" s="53" customFormat="1" ht="25.5" x14ac:dyDescent="0.25">
      <c r="A94" s="139">
        <v>42</v>
      </c>
      <c r="B94" s="140"/>
      <c r="C94" s="141"/>
      <c r="D94" s="89" t="s">
        <v>32</v>
      </c>
      <c r="E94" s="60">
        <v>516.79</v>
      </c>
      <c r="F94" s="61">
        <v>1858.12</v>
      </c>
      <c r="G94" s="61">
        <v>1500</v>
      </c>
      <c r="H94" s="61">
        <v>650</v>
      </c>
      <c r="I94" s="62">
        <v>650</v>
      </c>
    </row>
  </sheetData>
  <mergeCells count="88">
    <mergeCell ref="A14:C14"/>
    <mergeCell ref="A15:C15"/>
    <mergeCell ref="A62:C62"/>
    <mergeCell ref="A58:C58"/>
    <mergeCell ref="A61:C61"/>
    <mergeCell ref="A60:C60"/>
    <mergeCell ref="A32:C32"/>
    <mergeCell ref="A42:C42"/>
    <mergeCell ref="A43:C43"/>
    <mergeCell ref="A44:C44"/>
    <mergeCell ref="A37:C37"/>
    <mergeCell ref="A38:C38"/>
    <mergeCell ref="A39:C39"/>
    <mergeCell ref="A40:C40"/>
    <mergeCell ref="A41:C41"/>
    <mergeCell ref="A63:C63"/>
    <mergeCell ref="A64:C64"/>
    <mergeCell ref="A59:C59"/>
    <mergeCell ref="A21:C21"/>
    <mergeCell ref="A33:C33"/>
    <mergeCell ref="A34:C34"/>
    <mergeCell ref="A35:C35"/>
    <mergeCell ref="A36:C36"/>
    <mergeCell ref="A24:C24"/>
    <mergeCell ref="A25:C25"/>
    <mergeCell ref="A27:C27"/>
    <mergeCell ref="A28:C28"/>
    <mergeCell ref="A26:C26"/>
    <mergeCell ref="A29:C29"/>
    <mergeCell ref="A30:C30"/>
    <mergeCell ref="A31:C31"/>
    <mergeCell ref="A75:C75"/>
    <mergeCell ref="A81:C81"/>
    <mergeCell ref="A82:C82"/>
    <mergeCell ref="A76:C76"/>
    <mergeCell ref="A77:C77"/>
    <mergeCell ref="A78:C78"/>
    <mergeCell ref="A79:C79"/>
    <mergeCell ref="A70:C70"/>
    <mergeCell ref="A71:C71"/>
    <mergeCell ref="A73:C73"/>
    <mergeCell ref="A72:C72"/>
    <mergeCell ref="A74:C74"/>
    <mergeCell ref="A8:C8"/>
    <mergeCell ref="A10:C10"/>
    <mergeCell ref="A12:C12"/>
    <mergeCell ref="A11:C11"/>
    <mergeCell ref="A85:C85"/>
    <mergeCell ref="A19:C19"/>
    <mergeCell ref="A20:C20"/>
    <mergeCell ref="A22:C22"/>
    <mergeCell ref="A50:C50"/>
    <mergeCell ref="A51:C51"/>
    <mergeCell ref="A9:C9"/>
    <mergeCell ref="A52:C52"/>
    <mergeCell ref="A53:C53"/>
    <mergeCell ref="A54:C54"/>
    <mergeCell ref="A16:C16"/>
    <mergeCell ref="A17:C17"/>
    <mergeCell ref="A6:C6"/>
    <mergeCell ref="A7:C7"/>
    <mergeCell ref="A3:I3"/>
    <mergeCell ref="A5:C5"/>
    <mergeCell ref="A1:I1"/>
    <mergeCell ref="A94:C94"/>
    <mergeCell ref="A86:C86"/>
    <mergeCell ref="A88:C88"/>
    <mergeCell ref="A89:C89"/>
    <mergeCell ref="A92:C92"/>
    <mergeCell ref="A93:C93"/>
    <mergeCell ref="A90:C90"/>
    <mergeCell ref="A91:C91"/>
    <mergeCell ref="A83:C83"/>
    <mergeCell ref="A87:C87"/>
    <mergeCell ref="A45:C45"/>
    <mergeCell ref="A46:C46"/>
    <mergeCell ref="A47:C47"/>
    <mergeCell ref="A80:C80"/>
    <mergeCell ref="A49:C49"/>
    <mergeCell ref="A55:C55"/>
    <mergeCell ref="A56:C56"/>
    <mergeCell ref="A57:C57"/>
    <mergeCell ref="A66:C66"/>
    <mergeCell ref="A65:C65"/>
    <mergeCell ref="A84:C84"/>
    <mergeCell ref="A68:C68"/>
    <mergeCell ref="A69:C69"/>
    <mergeCell ref="A67:C67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2023-11-23T13:14:30Z</cp:lastPrinted>
  <dcterms:created xsi:type="dcterms:W3CDTF">2022-08-12T12:51:27Z</dcterms:created>
  <dcterms:modified xsi:type="dcterms:W3CDTF">2023-11-24T11:22:17Z</dcterms:modified>
</cp:coreProperties>
</file>